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C:\Users\kryshka.nv\Downloads\"/>
    </mc:Choice>
  </mc:AlternateContent>
  <xr:revisionPtr revIDLastSave="0" documentId="13_ncr:1_{811BE18D-EF6B-42FB-81E5-09162149FAF4}" xr6:coauthVersionLast="47" xr6:coauthVersionMax="47" xr10:uidLastSave="{00000000-0000-0000-0000-000000000000}"/>
  <bookViews>
    <workbookView xWindow="-120" yWindow="-120" windowWidth="29040" windowHeight="15840" xr2:uid="{00000000-000D-0000-FFFF-FFFF00000000}"/>
  </bookViews>
  <sheets>
    <sheet name="за кодами (311)" sheetId="1" r:id="rId1"/>
  </sheets>
  <definedNames>
    <definedName name="_xlnm.Print_Area" localSheetId="0">'за кодами (311)'!$A$1:$L$122</definedName>
    <definedName name="_xlnm.Print_Titles" localSheetId="0">'за кодами (311)'!$8:$10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2" i="1" l="1"/>
  <c r="E62" i="1"/>
  <c r="K40" i="1" l="1"/>
  <c r="L40" i="1"/>
  <c r="K41" i="1"/>
  <c r="L41" i="1"/>
  <c r="K42" i="1"/>
  <c r="L42" i="1"/>
  <c r="K43" i="1"/>
  <c r="L43" i="1"/>
  <c r="K44" i="1"/>
  <c r="L44" i="1"/>
  <c r="K45" i="1"/>
  <c r="L45" i="1"/>
  <c r="K46" i="1"/>
  <c r="L46" i="1"/>
  <c r="K47" i="1"/>
  <c r="L47" i="1"/>
  <c r="K48" i="1"/>
  <c r="L48" i="1"/>
  <c r="K49" i="1"/>
  <c r="L49" i="1"/>
  <c r="K50" i="1"/>
  <c r="L50" i="1"/>
  <c r="K51" i="1"/>
  <c r="L51" i="1"/>
  <c r="K52" i="1"/>
  <c r="L52" i="1"/>
  <c r="L39" i="1"/>
  <c r="K39" i="1"/>
  <c r="E104" i="1" l="1"/>
  <c r="F104" i="1"/>
  <c r="H104" i="1"/>
  <c r="I104" i="1"/>
  <c r="J104" i="1"/>
  <c r="G104" i="1"/>
  <c r="E101" i="1"/>
  <c r="F101" i="1"/>
  <c r="H101" i="1"/>
  <c r="I101" i="1"/>
  <c r="J101" i="1"/>
  <c r="G101" i="1"/>
  <c r="K103" i="1"/>
  <c r="L103" i="1"/>
  <c r="K111" i="1" l="1"/>
  <c r="L111" i="1"/>
  <c r="E33" i="1"/>
  <c r="F33" i="1"/>
  <c r="G33" i="1"/>
  <c r="H33" i="1"/>
  <c r="I33" i="1"/>
  <c r="J33" i="1"/>
  <c r="L89" i="1"/>
  <c r="L91" i="1"/>
  <c r="L92" i="1"/>
  <c r="L93" i="1"/>
  <c r="L33" i="1" s="1"/>
  <c r="K91" i="1"/>
  <c r="K92" i="1"/>
  <c r="K93" i="1"/>
  <c r="K33" i="1" s="1"/>
  <c r="H90" i="1"/>
  <c r="I90" i="1"/>
  <c r="J90" i="1"/>
  <c r="G90" i="1"/>
  <c r="E99" i="1"/>
  <c r="F99" i="1"/>
  <c r="H99" i="1"/>
  <c r="I99" i="1"/>
  <c r="J99" i="1"/>
  <c r="G99" i="1"/>
  <c r="L115" i="1" l="1"/>
  <c r="K115" i="1"/>
  <c r="F114" i="1"/>
  <c r="G114" i="1"/>
  <c r="H114" i="1"/>
  <c r="I114" i="1"/>
  <c r="J114" i="1"/>
  <c r="E114" i="1"/>
  <c r="F120" i="1"/>
  <c r="G120" i="1"/>
  <c r="H120" i="1"/>
  <c r="I120" i="1"/>
  <c r="J120" i="1"/>
  <c r="E120" i="1"/>
  <c r="F118" i="1"/>
  <c r="G118" i="1"/>
  <c r="H118" i="1"/>
  <c r="I118" i="1"/>
  <c r="J118" i="1"/>
  <c r="E118" i="1"/>
  <c r="F116" i="1"/>
  <c r="G116" i="1"/>
  <c r="H116" i="1"/>
  <c r="I116" i="1"/>
  <c r="J116" i="1"/>
  <c r="E116" i="1"/>
  <c r="E53" i="1"/>
  <c r="F53" i="1"/>
  <c r="L114" i="1" l="1"/>
  <c r="K114" i="1"/>
  <c r="K95" i="1" l="1"/>
  <c r="K96" i="1"/>
  <c r="K98" i="1"/>
  <c r="K99" i="1"/>
  <c r="K100" i="1"/>
  <c r="K101" i="1"/>
  <c r="K102" i="1"/>
  <c r="K104" i="1"/>
  <c r="K105" i="1"/>
  <c r="K106" i="1"/>
  <c r="K108" i="1"/>
  <c r="K110" i="1"/>
  <c r="K113" i="1"/>
  <c r="K116" i="1"/>
  <c r="K117" i="1"/>
  <c r="K118" i="1"/>
  <c r="K119" i="1"/>
  <c r="K120" i="1"/>
  <c r="K121" i="1"/>
  <c r="L95" i="1"/>
  <c r="L96" i="1"/>
  <c r="L98" i="1"/>
  <c r="L99" i="1"/>
  <c r="L100" i="1"/>
  <c r="L101" i="1"/>
  <c r="L102" i="1"/>
  <c r="L104" i="1"/>
  <c r="L105" i="1"/>
  <c r="L106" i="1"/>
  <c r="L108" i="1"/>
  <c r="L110" i="1"/>
  <c r="L113" i="1"/>
  <c r="L116" i="1"/>
  <c r="L117" i="1"/>
  <c r="L118" i="1"/>
  <c r="L119" i="1"/>
  <c r="L120" i="1"/>
  <c r="L121" i="1"/>
  <c r="L83" i="1"/>
  <c r="L85" i="1"/>
  <c r="L87" i="1"/>
  <c r="L88" i="1"/>
  <c r="K83" i="1"/>
  <c r="K85" i="1"/>
  <c r="K87" i="1"/>
  <c r="K88" i="1"/>
  <c r="K89" i="1"/>
  <c r="F84" i="1"/>
  <c r="G84" i="1"/>
  <c r="H84" i="1"/>
  <c r="I84" i="1"/>
  <c r="J84" i="1"/>
  <c r="E84" i="1"/>
  <c r="F82" i="1"/>
  <c r="G82" i="1"/>
  <c r="H82" i="1"/>
  <c r="I82" i="1"/>
  <c r="J82" i="1"/>
  <c r="E82" i="1"/>
  <c r="K81" i="1"/>
  <c r="L73" i="1"/>
  <c r="L74" i="1"/>
  <c r="L75" i="1"/>
  <c r="L76" i="1"/>
  <c r="L77" i="1"/>
  <c r="L79" i="1"/>
  <c r="L80" i="1"/>
  <c r="L81" i="1"/>
  <c r="K73" i="1"/>
  <c r="K74" i="1"/>
  <c r="K75" i="1"/>
  <c r="K76" i="1"/>
  <c r="K77" i="1"/>
  <c r="K79" i="1"/>
  <c r="K80" i="1"/>
  <c r="E72" i="1"/>
  <c r="K55" i="1"/>
  <c r="L55" i="1"/>
  <c r="K56" i="1"/>
  <c r="L56" i="1"/>
  <c r="K57" i="1"/>
  <c r="L57" i="1"/>
  <c r="K58" i="1"/>
  <c r="L58" i="1"/>
  <c r="K59" i="1"/>
  <c r="L59" i="1"/>
  <c r="K60" i="1"/>
  <c r="L60" i="1"/>
  <c r="K61" i="1"/>
  <c r="L61" i="1"/>
  <c r="K62" i="1"/>
  <c r="L62" i="1"/>
  <c r="K63" i="1"/>
  <c r="L63" i="1"/>
  <c r="K64" i="1"/>
  <c r="L64" i="1"/>
  <c r="K65" i="1"/>
  <c r="L65" i="1"/>
  <c r="K66" i="1"/>
  <c r="L66" i="1"/>
  <c r="K67" i="1"/>
  <c r="L67" i="1"/>
  <c r="K68" i="1"/>
  <c r="L68" i="1"/>
  <c r="K69" i="1"/>
  <c r="L69" i="1"/>
  <c r="K70" i="1"/>
  <c r="L70" i="1"/>
  <c r="K71" i="1"/>
  <c r="L71" i="1"/>
  <c r="L54" i="1"/>
  <c r="K54" i="1"/>
  <c r="F94" i="1"/>
  <c r="G94" i="1"/>
  <c r="H94" i="1"/>
  <c r="I94" i="1"/>
  <c r="J94" i="1"/>
  <c r="E94" i="1"/>
  <c r="I97" i="1"/>
  <c r="J97" i="1"/>
  <c r="F97" i="1"/>
  <c r="G97" i="1"/>
  <c r="H97" i="1"/>
  <c r="E97" i="1"/>
  <c r="K84" i="1" l="1"/>
  <c r="K82" i="1"/>
  <c r="L84" i="1"/>
  <c r="L97" i="1"/>
  <c r="L94" i="1"/>
  <c r="K97" i="1"/>
  <c r="L82" i="1"/>
  <c r="K94" i="1"/>
  <c r="F14" i="1"/>
  <c r="G14" i="1"/>
  <c r="H14" i="1"/>
  <c r="I14" i="1"/>
  <c r="J14" i="1"/>
  <c r="F15" i="1"/>
  <c r="I15" i="1"/>
  <c r="J15" i="1"/>
  <c r="F16" i="1"/>
  <c r="G16" i="1"/>
  <c r="H16" i="1"/>
  <c r="I16" i="1"/>
  <c r="J16" i="1"/>
  <c r="F17" i="1"/>
  <c r="G17" i="1"/>
  <c r="H17" i="1"/>
  <c r="I17" i="1"/>
  <c r="J17" i="1"/>
  <c r="F18" i="1"/>
  <c r="G18" i="1"/>
  <c r="H18" i="1"/>
  <c r="I18" i="1"/>
  <c r="J18" i="1"/>
  <c r="F19" i="1"/>
  <c r="G19" i="1"/>
  <c r="H19" i="1"/>
  <c r="I19" i="1"/>
  <c r="J19" i="1"/>
  <c r="F20" i="1"/>
  <c r="G20" i="1"/>
  <c r="H20" i="1"/>
  <c r="I20" i="1"/>
  <c r="J20" i="1"/>
  <c r="F21" i="1"/>
  <c r="G21" i="1"/>
  <c r="H21" i="1"/>
  <c r="I21" i="1"/>
  <c r="J21" i="1"/>
  <c r="F22" i="1"/>
  <c r="G22" i="1"/>
  <c r="H22" i="1"/>
  <c r="I22" i="1"/>
  <c r="J22" i="1"/>
  <c r="F23" i="1"/>
  <c r="G23" i="1"/>
  <c r="H23" i="1"/>
  <c r="I23" i="1"/>
  <c r="J23" i="1"/>
  <c r="F24" i="1"/>
  <c r="G24" i="1"/>
  <c r="H24" i="1"/>
  <c r="I24" i="1"/>
  <c r="J24" i="1"/>
  <c r="F25" i="1"/>
  <c r="G25" i="1"/>
  <c r="H25" i="1"/>
  <c r="I25" i="1"/>
  <c r="J25" i="1"/>
  <c r="F26" i="1"/>
  <c r="G26" i="1"/>
  <c r="H26" i="1"/>
  <c r="I26" i="1"/>
  <c r="J26" i="1"/>
  <c r="F27" i="1"/>
  <c r="G27" i="1"/>
  <c r="H27" i="1"/>
  <c r="I27" i="1"/>
  <c r="J27" i="1"/>
  <c r="F28" i="1"/>
  <c r="G28" i="1"/>
  <c r="H28" i="1"/>
  <c r="I28" i="1"/>
  <c r="J28" i="1"/>
  <c r="F29" i="1"/>
  <c r="G29" i="1"/>
  <c r="H29" i="1"/>
  <c r="I29" i="1"/>
  <c r="J29" i="1"/>
  <c r="F30" i="1"/>
  <c r="I30" i="1"/>
  <c r="J30" i="1"/>
  <c r="F31" i="1"/>
  <c r="G31" i="1"/>
  <c r="H31" i="1"/>
  <c r="I31" i="1"/>
  <c r="J31" i="1"/>
  <c r="F32" i="1"/>
  <c r="G32" i="1"/>
  <c r="H32" i="1"/>
  <c r="I32" i="1"/>
  <c r="J32" i="1"/>
  <c r="F34" i="1"/>
  <c r="G34" i="1"/>
  <c r="H34" i="1"/>
  <c r="I34" i="1"/>
  <c r="J34" i="1"/>
  <c r="F35" i="1"/>
  <c r="I35" i="1"/>
  <c r="J35" i="1"/>
  <c r="F36" i="1"/>
  <c r="G36" i="1"/>
  <c r="H36" i="1"/>
  <c r="I36" i="1"/>
  <c r="J36" i="1"/>
  <c r="G13" i="1"/>
  <c r="H13" i="1"/>
  <c r="I13" i="1"/>
  <c r="J13" i="1"/>
  <c r="F13" i="1"/>
  <c r="E13" i="1"/>
  <c r="E14" i="1"/>
  <c r="E15" i="1"/>
  <c r="E16" i="1"/>
  <c r="E17" i="1"/>
  <c r="E18" i="1"/>
  <c r="E19" i="1"/>
  <c r="E20" i="1"/>
  <c r="E21" i="1"/>
  <c r="E22" i="1"/>
  <c r="E23" i="1"/>
  <c r="E24" i="1"/>
  <c r="E25" i="1"/>
  <c r="E26" i="1"/>
  <c r="E27" i="1"/>
  <c r="E28" i="1"/>
  <c r="E29" i="1"/>
  <c r="E30" i="1"/>
  <c r="E31" i="1"/>
  <c r="E32" i="1"/>
  <c r="E34" i="1"/>
  <c r="E36" i="1"/>
  <c r="E35" i="1" l="1"/>
  <c r="G35" i="1" l="1"/>
  <c r="H35" i="1"/>
  <c r="H86" i="1" l="1"/>
  <c r="I86" i="1"/>
  <c r="J86" i="1"/>
  <c r="G86" i="1"/>
  <c r="I112" i="1"/>
  <c r="J112" i="1"/>
  <c r="I109" i="1"/>
  <c r="J109" i="1"/>
  <c r="I107" i="1"/>
  <c r="J107" i="1"/>
  <c r="I78" i="1"/>
  <c r="J78" i="1"/>
  <c r="I72" i="1"/>
  <c r="J72" i="1"/>
  <c r="I53" i="1"/>
  <c r="J53" i="1"/>
  <c r="I38" i="1"/>
  <c r="J38" i="1"/>
  <c r="K86" i="1" l="1"/>
  <c r="L86" i="1"/>
  <c r="K15" i="1"/>
  <c r="G15" i="1"/>
  <c r="L15" i="1"/>
  <c r="H15" i="1"/>
  <c r="G30" i="1"/>
  <c r="H30" i="1"/>
  <c r="J11" i="1"/>
  <c r="I11" i="1"/>
  <c r="F72" i="1"/>
  <c r="H78" i="1" l="1"/>
  <c r="L78" i="1" s="1"/>
  <c r="G78" i="1"/>
  <c r="K78" i="1" s="1"/>
  <c r="L32" i="1"/>
  <c r="K32" i="1"/>
  <c r="L30" i="1" l="1"/>
  <c r="K30" i="1"/>
  <c r="L24" i="1" l="1"/>
  <c r="K24" i="1"/>
  <c r="F38" i="1"/>
  <c r="G38" i="1"/>
  <c r="H38" i="1"/>
  <c r="E38" i="1"/>
  <c r="K38" i="1" s="1"/>
  <c r="L34" i="1"/>
  <c r="K34" i="1"/>
  <c r="L22" i="1"/>
  <c r="K22" i="1"/>
  <c r="L38" i="1" l="1"/>
  <c r="L21" i="1"/>
  <c r="K21" i="1"/>
  <c r="G112" i="1"/>
  <c r="L23" i="1" l="1"/>
  <c r="L27" i="1"/>
  <c r="L28" i="1"/>
  <c r="L31" i="1"/>
  <c r="K23" i="1"/>
  <c r="K27" i="1"/>
  <c r="K28" i="1"/>
  <c r="K31" i="1"/>
  <c r="K35" i="1"/>
  <c r="H53" i="1"/>
  <c r="G53" i="1"/>
  <c r="K14" i="1"/>
  <c r="K13" i="1"/>
  <c r="L35" i="1" l="1"/>
  <c r="K53" i="1"/>
  <c r="L53" i="1"/>
  <c r="L14" i="1"/>
  <c r="L17" i="1"/>
  <c r="L18" i="1"/>
  <c r="L19" i="1"/>
  <c r="L20" i="1"/>
  <c r="K17" i="1"/>
  <c r="K18" i="1"/>
  <c r="K19" i="1"/>
  <c r="K20" i="1"/>
  <c r="L36" i="1"/>
  <c r="K36" i="1"/>
  <c r="L25" i="1"/>
  <c r="L26" i="1"/>
  <c r="K26" i="1"/>
  <c r="L13" i="1" l="1"/>
  <c r="K25" i="1"/>
  <c r="K16" i="1"/>
  <c r="K29" i="1"/>
  <c r="L16" i="1"/>
  <c r="L29" i="1"/>
  <c r="E112" i="1"/>
  <c r="K112" i="1" s="1"/>
  <c r="F112" i="1"/>
  <c r="E109" i="1"/>
  <c r="F109" i="1"/>
  <c r="E107" i="1"/>
  <c r="F107" i="1"/>
  <c r="H112" i="1"/>
  <c r="L112" i="1" l="1"/>
  <c r="H72" i="1"/>
  <c r="L72" i="1" s="1"/>
  <c r="G72" i="1"/>
  <c r="K72" i="1" s="1"/>
  <c r="G107" i="1" l="1"/>
  <c r="K107" i="1" s="1"/>
  <c r="H107" i="1"/>
  <c r="L107" i="1" s="1"/>
  <c r="H109" i="1" l="1"/>
  <c r="L109" i="1" s="1"/>
  <c r="G109" i="1"/>
  <c r="K109" i="1" s="1"/>
  <c r="F90" i="1" l="1"/>
  <c r="L90" i="1" s="1"/>
  <c r="E90" i="1"/>
  <c r="K90" i="1" s="1"/>
  <c r="F11" i="1" l="1"/>
  <c r="H11" i="1"/>
  <c r="E11" i="1"/>
  <c r="G11" i="1"/>
  <c r="K11" i="1" l="1"/>
  <c r="L11" i="1"/>
</calcChain>
</file>

<file path=xl/sharedStrings.xml><?xml version="1.0" encoding="utf-8"?>
<sst xmlns="http://schemas.openxmlformats.org/spreadsheetml/2006/main" count="65" uniqueCount="44">
  <si>
    <t xml:space="preserve">ІНФОРМАЦІЯ </t>
  </si>
  <si>
    <t>про бюджет за бюджетними програмами з деталізацією за кодами економічної</t>
  </si>
  <si>
    <t>класифікації видатків бюджету або класифікації кредитування бюджету</t>
  </si>
  <si>
    <t xml:space="preserve">(найменування головного розпорядника коштів державного бюджету)
</t>
  </si>
  <si>
    <t>тис. грн.</t>
  </si>
  <si>
    <t>Код програмної класифікації видатків та кредитування бюджету / код економічної класифікації видатків бюджету або код кредитування бюджету</t>
  </si>
  <si>
    <t>Код функціо-нальної класифікації видатків та кредитування бюджету</t>
  </si>
  <si>
    <t>Найменування згідно з програмною класифікацією видатків та кредитування бюджету</t>
  </si>
  <si>
    <t>Загальний фонд</t>
  </si>
  <si>
    <t>Спеціальний фонд</t>
  </si>
  <si>
    <t>Разом</t>
  </si>
  <si>
    <t xml:space="preserve">касове виконання </t>
  </si>
  <si>
    <t>план  з урахуванням внесених змін</t>
  </si>
  <si>
    <t>Видатки всього за головним розпорядником коштів державного бюджету:</t>
  </si>
  <si>
    <t>в т.ч.</t>
  </si>
  <si>
    <t xml:space="preserve">в т.ч. за бюджетними програмами </t>
  </si>
  <si>
    <t>0456</t>
  </si>
  <si>
    <t>Розвиток мережі і утримання автомобільних доріг загального користування</t>
  </si>
  <si>
    <t>Виконання боргових зобов'язань за запозиченнями, залученими державою або під державні гарантії на розвиток мережі автомобільних доріг загального користування</t>
  </si>
  <si>
    <t>Розвиток автомагістралей та реформа дорожнього сектору</t>
  </si>
  <si>
    <t>Розбудова прикордонної дорожньої інфраструктури на українсько-польському кордоні</t>
  </si>
  <si>
    <t>Розвиток та відновлення інфраструктури</t>
  </si>
  <si>
    <t>Будівництво та відновлення об'єктів інфраструктури житлового та громадського призначення, громадських будинків та споруд</t>
  </si>
  <si>
    <t>Відновлення населених пунктів, які постраждали внаслідок збройної агресії Російської Федерації</t>
  </si>
  <si>
    <t>Забезпечення реалізації проектів щодо відновлення інфраструктури за програмою "Підтримка швидкого відновлення України"</t>
  </si>
  <si>
    <t>Відновлення критично важливої логістичної інфраструктури та мережевого сполучення (RELINC), ключові автомобільні сполучення</t>
  </si>
  <si>
    <t>Розвиток, розбудова, відновлення та забезпечення сталих транспортних зв'язків дорожньої інфраструктури</t>
  </si>
  <si>
    <t>0490</t>
  </si>
  <si>
    <t>Державне агентство відновлення та розвитку інфраструктури України (311)</t>
  </si>
  <si>
    <t>Керівництво та управління у сфері відновлення та розвитку інфраструктури України</t>
  </si>
  <si>
    <t>Спеціальний фонд (гранти та інші надходження)</t>
  </si>
  <si>
    <t>за 2025 рік</t>
  </si>
  <si>
    <t>Придбання обладнання для транспортного обслуговування, управління відходами від руйнувань, водопостачання,
водовідведення, для сектору комунальних послуг на рівні органів місцевого самоврядування та агентського обслуговування</t>
  </si>
  <si>
    <t>Поточний ремонт автомобільних доріг загального користування державного значення у Полтавській та Сумській областях</t>
  </si>
  <si>
    <t>Придбання обладнання для транспортного сполучення та агентського обслуговування</t>
  </si>
  <si>
    <t>Придбання обладнання для водопостачання, громадської інфраструктури регіонів та агентське обслуговування</t>
  </si>
  <si>
    <t>Виконання робіт з поточного ремонту та експлуатаційного утримання зруйнованих (пошкоджених)
автомобільних доріг загального користування державного значення</t>
  </si>
  <si>
    <t>Кошти для Державного агентства відновлення та розвитку інфраструктури України</t>
  </si>
  <si>
    <t>0434</t>
  </si>
  <si>
    <t>Проведення аварійно-відновлювальних робіт будівлі клінічного корпусу ДУ “Національний науковий центр “Інститут кардіології, клінічної та регенеративної медицини імені академіка М. Д. Стражеска НАМН України" для ліквідації наслідків надзвичайної ситуації, що виникла 28.09.2025 внаслідок ракетної атаки</t>
  </si>
  <si>
    <t>Забезпечення обов’язкового проведення процедур закупівель централізованою закупівельною
організацією у сфері управління Державного агентства відновлення та розвитку інфраструктури
України</t>
  </si>
  <si>
    <t>0411</t>
  </si>
  <si>
    <t>0620</t>
  </si>
  <si>
    <t>Реалізація публічного інвестиційного проекту "Будівництво магістральних водогонів у Миколаївській області, у зв’язку з недостатністю ліквідації негативних наслідків, пов’язаних із знищенням Каховської гідроелектростанції"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</si>
</sst>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charset val="204"/>
      <scheme val="minor"/>
    </font>
    <font>
      <sz val="14"/>
      <color rgb="FF000000"/>
      <name val="Times New Roman"/>
      <family val="1"/>
      <charset val="204"/>
    </font>
    <font>
      <b/>
      <u/>
      <sz val="14"/>
      <color rgb="FF000000"/>
      <name val="Times New Roman"/>
      <family val="1"/>
      <charset val="204"/>
    </font>
    <font>
      <sz val="9"/>
      <color rgb="FF000000"/>
      <name val="Times New Roman"/>
      <family val="1"/>
      <charset val="204"/>
    </font>
    <font>
      <b/>
      <sz val="14"/>
      <color rgb="FF000000"/>
      <name val="Times New Roman"/>
      <family val="1"/>
      <charset val="204"/>
    </font>
    <font>
      <sz val="10.5"/>
      <color rgb="FF000000"/>
      <name val="Times New Roman"/>
      <family val="1"/>
      <charset val="204"/>
    </font>
    <font>
      <sz val="10"/>
      <color rgb="FF000000"/>
      <name val="Times New Roman"/>
      <family val="1"/>
      <charset val="204"/>
    </font>
    <font>
      <b/>
      <sz val="10.5"/>
      <color rgb="FF000000"/>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vertical="center" wrapText="1"/>
    </xf>
    <xf numFmtId="164"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quotePrefix="1" applyFont="1" applyBorder="1" applyAlignment="1">
      <alignment horizontal="center" vertical="center" wrapText="1"/>
    </xf>
    <xf numFmtId="0" fontId="7" fillId="0" borderId="1" xfId="0" applyFont="1" applyBorder="1" applyAlignment="1">
      <alignment vertical="center" wrapText="1"/>
    </xf>
    <xf numFmtId="164" fontId="7"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0" fontId="7" fillId="2" borderId="1" xfId="0" applyFont="1" applyFill="1" applyBorder="1" applyAlignment="1">
      <alignment vertical="center" wrapText="1"/>
    </xf>
    <xf numFmtId="164" fontId="7"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quotePrefix="1" applyFont="1" applyFill="1" applyBorder="1" applyAlignment="1">
      <alignment horizontal="center" vertical="center" wrapText="1"/>
    </xf>
    <xf numFmtId="0" fontId="5" fillId="2" borderId="1" xfId="0" applyFont="1" applyFill="1" applyBorder="1" applyAlignment="1">
      <alignment vertical="center" wrapText="1"/>
    </xf>
    <xf numFmtId="164" fontId="5" fillId="2" borderId="1" xfId="0" applyNumberFormat="1" applyFont="1" applyFill="1" applyBorder="1" applyAlignment="1">
      <alignment horizontal="center" vertical="center" wrapText="1"/>
    </xf>
    <xf numFmtId="0" fontId="7" fillId="2" borderId="1" xfId="0" applyFont="1" applyFill="1" applyBorder="1" applyAlignment="1">
      <alignment vertical="top"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164" fontId="7"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7" fillId="2" borderId="1" xfId="0" applyNumberFormat="1" applyFont="1" applyFill="1" applyBorder="1" applyAlignment="1">
      <alignment horizontal="center" vertical="center" wrapText="1"/>
    </xf>
    <xf numFmtId="0" fontId="5" fillId="0" borderId="1" xfId="0" applyFont="1" applyBorder="1" applyAlignment="1">
      <alignment vertical="center" wrapText="1"/>
    </xf>
    <xf numFmtId="164" fontId="7"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164" fontId="7"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64" fontId="7" fillId="2"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0" fillId="0" borderId="1" xfId="0" applyBorder="1"/>
    <xf numFmtId="164" fontId="7" fillId="2" borderId="1" xfId="0" applyNumberFormat="1" applyFont="1" applyFill="1" applyBorder="1" applyAlignment="1">
      <alignment horizontal="center" vertical="center" wrapText="1"/>
    </xf>
    <xf numFmtId="164" fontId="7" fillId="2" borderId="6" xfId="0" applyNumberFormat="1" applyFont="1" applyFill="1" applyBorder="1" applyAlignment="1">
      <alignment horizontal="center" vertical="center" wrapText="1"/>
    </xf>
    <xf numFmtId="0" fontId="0" fillId="0" borderId="0" xfId="0" applyBorder="1"/>
    <xf numFmtId="0" fontId="5" fillId="0" borderId="1" xfId="0" applyFont="1" applyBorder="1" applyAlignment="1">
      <alignment horizontal="center" vertical="center" wrapText="1"/>
    </xf>
    <xf numFmtId="164" fontId="7" fillId="2" borderId="1" xfId="0" applyNumberFormat="1" applyFont="1" applyFill="1" applyBorder="1" applyAlignment="1">
      <alignment horizontal="center" vertical="center" wrapText="1"/>
    </xf>
    <xf numFmtId="0" fontId="5" fillId="0" borderId="1" xfId="0" applyFont="1" applyBorder="1" applyAlignment="1">
      <alignment vertical="center" wrapText="1"/>
    </xf>
    <xf numFmtId="164" fontId="7"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64" fontId="7"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164" fontId="7" fillId="2" borderId="1" xfId="0" applyNumberFormat="1" applyFont="1" applyFill="1" applyBorder="1" applyAlignment="1">
      <alignment horizontal="center" vertical="center"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1" xfId="0" applyFont="1" applyBorder="1" applyAlignment="1">
      <alignment vertical="center"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5" xfId="0" applyFont="1" applyBorder="1" applyAlignment="1">
      <alignment horizontal="left" wrapText="1"/>
    </xf>
    <xf numFmtId="164" fontId="7" fillId="2" borderId="6"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21"/>
  <sheetViews>
    <sheetView tabSelected="1" zoomScale="90" zoomScaleNormal="90" workbookViewId="0">
      <pane xSplit="1" ySplit="9" topLeftCell="B10" activePane="bottomRight" state="frozen"/>
      <selection pane="topRight" activeCell="B1" sqref="B1"/>
      <selection pane="bottomLeft" activeCell="A10" sqref="A10"/>
      <selection pane="bottomRight" activeCell="R114" sqref="R114"/>
    </sheetView>
  </sheetViews>
  <sheetFormatPr defaultRowHeight="15" x14ac:dyDescent="0.25"/>
  <cols>
    <col min="1" max="1" width="3" customWidth="1"/>
    <col min="2" max="2" width="14.5703125" customWidth="1"/>
    <col min="3" max="3" width="11.7109375" customWidth="1"/>
    <col min="4" max="4" width="27.5703125" customWidth="1"/>
    <col min="5" max="5" width="12.140625" customWidth="1"/>
    <col min="6" max="6" width="12.28515625" customWidth="1"/>
    <col min="7" max="8" width="12.140625" customWidth="1"/>
    <col min="9" max="9" width="11.7109375" customWidth="1"/>
    <col min="10" max="10" width="11.140625" customWidth="1"/>
    <col min="11" max="11" width="13.140625" customWidth="1"/>
    <col min="12" max="12" width="12.140625" customWidth="1"/>
  </cols>
  <sheetData>
    <row r="1" spans="2:13" ht="18.75" x14ac:dyDescent="0.25">
      <c r="E1" s="1" t="s">
        <v>0</v>
      </c>
    </row>
    <row r="2" spans="2:13" ht="18.75" x14ac:dyDescent="0.25">
      <c r="E2" s="1" t="s">
        <v>1</v>
      </c>
    </row>
    <row r="3" spans="2:13" ht="18.75" x14ac:dyDescent="0.25">
      <c r="E3" s="1" t="s">
        <v>2</v>
      </c>
    </row>
    <row r="4" spans="2:13" ht="18.75" x14ac:dyDescent="0.25">
      <c r="E4" s="2" t="s">
        <v>28</v>
      </c>
    </row>
    <row r="5" spans="2:13" ht="9.6" customHeight="1" x14ac:dyDescent="0.25">
      <c r="E5" s="3" t="s">
        <v>3</v>
      </c>
    </row>
    <row r="6" spans="2:13" ht="18.75" x14ac:dyDescent="0.25">
      <c r="E6" s="4" t="s">
        <v>31</v>
      </c>
    </row>
    <row r="7" spans="2:13" x14ac:dyDescent="0.25">
      <c r="K7" s="5" t="s">
        <v>4</v>
      </c>
    </row>
    <row r="8" spans="2:13" ht="44.25" customHeight="1" x14ac:dyDescent="0.25">
      <c r="B8" s="49" t="s">
        <v>5</v>
      </c>
      <c r="C8" s="49" t="s">
        <v>6</v>
      </c>
      <c r="D8" s="48" t="s">
        <v>7</v>
      </c>
      <c r="E8" s="48" t="s">
        <v>8</v>
      </c>
      <c r="F8" s="48"/>
      <c r="G8" s="48" t="s">
        <v>9</v>
      </c>
      <c r="H8" s="48"/>
      <c r="I8" s="48" t="s">
        <v>30</v>
      </c>
      <c r="J8" s="48"/>
      <c r="K8" s="48" t="s">
        <v>10</v>
      </c>
      <c r="L8" s="48"/>
    </row>
    <row r="9" spans="2:13" ht="112.9" customHeight="1" x14ac:dyDescent="0.25">
      <c r="B9" s="49"/>
      <c r="C9" s="49"/>
      <c r="D9" s="48"/>
      <c r="E9" s="6" t="s">
        <v>12</v>
      </c>
      <c r="F9" s="6" t="s">
        <v>11</v>
      </c>
      <c r="G9" s="6" t="s">
        <v>12</v>
      </c>
      <c r="H9" s="6" t="s">
        <v>11</v>
      </c>
      <c r="I9" s="35" t="s">
        <v>12</v>
      </c>
      <c r="J9" s="35" t="s">
        <v>11</v>
      </c>
      <c r="K9" s="6" t="s">
        <v>12</v>
      </c>
      <c r="L9" s="6" t="s">
        <v>11</v>
      </c>
      <c r="M9" s="41"/>
    </row>
    <row r="10" spans="2:13" ht="15.6" customHeight="1" x14ac:dyDescent="0.25">
      <c r="B10" s="7">
        <v>1</v>
      </c>
      <c r="C10" s="7">
        <v>2</v>
      </c>
      <c r="D10" s="7">
        <v>3</v>
      </c>
      <c r="E10" s="6">
        <v>4</v>
      </c>
      <c r="F10" s="6">
        <v>5</v>
      </c>
      <c r="G10" s="6">
        <v>6</v>
      </c>
      <c r="H10" s="6">
        <v>7</v>
      </c>
      <c r="I10" s="35"/>
      <c r="J10" s="35"/>
      <c r="K10" s="6">
        <v>8</v>
      </c>
      <c r="L10" s="6">
        <v>9</v>
      </c>
    </row>
    <row r="11" spans="2:13" ht="28.15" customHeight="1" x14ac:dyDescent="0.25">
      <c r="B11" s="55" t="s">
        <v>13</v>
      </c>
      <c r="C11" s="56"/>
      <c r="D11" s="57"/>
      <c r="E11" s="58">
        <f t="shared" ref="E11:L11" si="0">SUM(E13:E36)</f>
        <v>59057725.400000013</v>
      </c>
      <c r="F11" s="50">
        <f t="shared" si="0"/>
        <v>57507697.700000003</v>
      </c>
      <c r="G11" s="50">
        <f t="shared" si="0"/>
        <v>25104465.299999997</v>
      </c>
      <c r="H11" s="50">
        <f t="shared" si="0"/>
        <v>17667444.900000002</v>
      </c>
      <c r="I11" s="50">
        <f t="shared" ref="I11:J11" si="1">SUM(I13:I36)</f>
        <v>53277.399999999994</v>
      </c>
      <c r="J11" s="50">
        <f t="shared" si="1"/>
        <v>46936.200000000004</v>
      </c>
      <c r="K11" s="50">
        <f t="shared" si="0"/>
        <v>84215468.099999994</v>
      </c>
      <c r="L11" s="50">
        <f t="shared" si="0"/>
        <v>75222078.799999997</v>
      </c>
    </row>
    <row r="12" spans="2:13" ht="14.45" customHeight="1" x14ac:dyDescent="0.25">
      <c r="B12" s="51" t="s">
        <v>14</v>
      </c>
      <c r="C12" s="52"/>
      <c r="D12" s="53"/>
      <c r="E12" s="58"/>
      <c r="F12" s="50"/>
      <c r="G12" s="50"/>
      <c r="H12" s="50"/>
      <c r="I12" s="50"/>
      <c r="J12" s="50"/>
      <c r="K12" s="50"/>
      <c r="L12" s="50"/>
    </row>
    <row r="13" spans="2:13" x14ac:dyDescent="0.25">
      <c r="B13" s="8">
        <v>2110</v>
      </c>
      <c r="C13" s="9"/>
      <c r="D13" s="9"/>
      <c r="E13" s="10">
        <f t="shared" ref="E13:L22" si="2">SUMIF($B$39:$B$122,$B13,E$39:E$122)</f>
        <v>103919.6</v>
      </c>
      <c r="F13" s="10">
        <f t="shared" si="2"/>
        <v>100871.2</v>
      </c>
      <c r="G13" s="10">
        <f t="shared" si="2"/>
        <v>0</v>
      </c>
      <c r="H13" s="10">
        <f t="shared" si="2"/>
        <v>0</v>
      </c>
      <c r="I13" s="10">
        <f t="shared" si="2"/>
        <v>0</v>
      </c>
      <c r="J13" s="10">
        <f t="shared" si="2"/>
        <v>0</v>
      </c>
      <c r="K13" s="10">
        <f t="shared" si="2"/>
        <v>103919.6</v>
      </c>
      <c r="L13" s="10">
        <f t="shared" si="2"/>
        <v>100871.2</v>
      </c>
    </row>
    <row r="14" spans="2:13" x14ac:dyDescent="0.25">
      <c r="B14" s="6">
        <v>2120</v>
      </c>
      <c r="C14" s="11"/>
      <c r="D14" s="11"/>
      <c r="E14" s="10">
        <f t="shared" si="2"/>
        <v>22862.400000000001</v>
      </c>
      <c r="F14" s="10">
        <f t="shared" si="2"/>
        <v>21705.300000000003</v>
      </c>
      <c r="G14" s="10">
        <f t="shared" si="2"/>
        <v>0</v>
      </c>
      <c r="H14" s="10">
        <f t="shared" si="2"/>
        <v>0</v>
      </c>
      <c r="I14" s="10">
        <f t="shared" si="2"/>
        <v>0</v>
      </c>
      <c r="J14" s="10">
        <f t="shared" si="2"/>
        <v>0</v>
      </c>
      <c r="K14" s="10">
        <f t="shared" si="2"/>
        <v>22862.400000000001</v>
      </c>
      <c r="L14" s="10">
        <f t="shared" si="2"/>
        <v>21705.300000000003</v>
      </c>
    </row>
    <row r="15" spans="2:13" x14ac:dyDescent="0.25">
      <c r="B15" s="6">
        <v>2210</v>
      </c>
      <c r="C15" s="11"/>
      <c r="D15" s="11"/>
      <c r="E15" s="10">
        <f t="shared" si="2"/>
        <v>1552.4</v>
      </c>
      <c r="F15" s="10">
        <f t="shared" si="2"/>
        <v>1223.1000000000001</v>
      </c>
      <c r="G15" s="10">
        <f t="shared" si="2"/>
        <v>0</v>
      </c>
      <c r="H15" s="10">
        <f t="shared" si="2"/>
        <v>0</v>
      </c>
      <c r="I15" s="10">
        <f t="shared" si="2"/>
        <v>458.3</v>
      </c>
      <c r="J15" s="10">
        <f t="shared" si="2"/>
        <v>227.9</v>
      </c>
      <c r="K15" s="10">
        <f t="shared" si="2"/>
        <v>2010.7</v>
      </c>
      <c r="L15" s="10">
        <f t="shared" si="2"/>
        <v>1451.0000000000002</v>
      </c>
    </row>
    <row r="16" spans="2:13" x14ac:dyDescent="0.25">
      <c r="B16" s="6">
        <v>2240</v>
      </c>
      <c r="C16" s="11"/>
      <c r="D16" s="11"/>
      <c r="E16" s="10">
        <f t="shared" si="2"/>
        <v>204487.4</v>
      </c>
      <c r="F16" s="10">
        <f t="shared" si="2"/>
        <v>200192.5</v>
      </c>
      <c r="G16" s="10">
        <f t="shared" si="2"/>
        <v>255297</v>
      </c>
      <c r="H16" s="10">
        <f t="shared" si="2"/>
        <v>76801.399999999994</v>
      </c>
      <c r="I16" s="10">
        <f t="shared" si="2"/>
        <v>5451.9</v>
      </c>
      <c r="J16" s="10">
        <f t="shared" si="2"/>
        <v>29.8</v>
      </c>
      <c r="K16" s="10">
        <f t="shared" si="2"/>
        <v>465236.30000000005</v>
      </c>
      <c r="L16" s="10">
        <f t="shared" si="2"/>
        <v>277023.7</v>
      </c>
    </row>
    <row r="17" spans="2:12" x14ac:dyDescent="0.25">
      <c r="B17" s="6">
        <v>2250</v>
      </c>
      <c r="C17" s="11"/>
      <c r="D17" s="11"/>
      <c r="E17" s="10">
        <f t="shared" si="2"/>
        <v>1120.7</v>
      </c>
      <c r="F17" s="10">
        <f t="shared" si="2"/>
        <v>1079.2</v>
      </c>
      <c r="G17" s="10">
        <f t="shared" si="2"/>
        <v>0</v>
      </c>
      <c r="H17" s="10">
        <f t="shared" si="2"/>
        <v>0</v>
      </c>
      <c r="I17" s="10">
        <f t="shared" si="2"/>
        <v>576</v>
      </c>
      <c r="J17" s="10">
        <f t="shared" si="2"/>
        <v>0</v>
      </c>
      <c r="K17" s="10">
        <f t="shared" si="2"/>
        <v>1696.6999999999998</v>
      </c>
      <c r="L17" s="10">
        <f t="shared" si="2"/>
        <v>1079.2</v>
      </c>
    </row>
    <row r="18" spans="2:12" x14ac:dyDescent="0.25">
      <c r="B18" s="6">
        <v>2271</v>
      </c>
      <c r="C18" s="11"/>
      <c r="D18" s="11"/>
      <c r="E18" s="10">
        <f t="shared" si="2"/>
        <v>1026.7</v>
      </c>
      <c r="F18" s="10">
        <f t="shared" si="2"/>
        <v>768.7</v>
      </c>
      <c r="G18" s="10">
        <f t="shared" si="2"/>
        <v>0</v>
      </c>
      <c r="H18" s="10">
        <f t="shared" si="2"/>
        <v>0</v>
      </c>
      <c r="I18" s="10">
        <f t="shared" si="2"/>
        <v>0</v>
      </c>
      <c r="J18" s="10">
        <f t="shared" si="2"/>
        <v>0</v>
      </c>
      <c r="K18" s="10">
        <f t="shared" si="2"/>
        <v>1026.7</v>
      </c>
      <c r="L18" s="10">
        <f t="shared" si="2"/>
        <v>768.7</v>
      </c>
    </row>
    <row r="19" spans="2:12" x14ac:dyDescent="0.25">
      <c r="B19" s="6">
        <v>2272</v>
      </c>
      <c r="C19" s="11"/>
      <c r="D19" s="11"/>
      <c r="E19" s="10">
        <f t="shared" si="2"/>
        <v>100.4</v>
      </c>
      <c r="F19" s="10">
        <f t="shared" si="2"/>
        <v>89.6</v>
      </c>
      <c r="G19" s="10">
        <f t="shared" si="2"/>
        <v>0</v>
      </c>
      <c r="H19" s="10">
        <f t="shared" si="2"/>
        <v>0</v>
      </c>
      <c r="I19" s="10">
        <f t="shared" si="2"/>
        <v>0</v>
      </c>
      <c r="J19" s="10">
        <f t="shared" si="2"/>
        <v>0</v>
      </c>
      <c r="K19" s="10">
        <f t="shared" si="2"/>
        <v>100.4</v>
      </c>
      <c r="L19" s="10">
        <f t="shared" si="2"/>
        <v>89.6</v>
      </c>
    </row>
    <row r="20" spans="2:12" x14ac:dyDescent="0.25">
      <c r="B20" s="6">
        <v>2273</v>
      </c>
      <c r="C20" s="11"/>
      <c r="D20" s="11"/>
      <c r="E20" s="10">
        <f t="shared" si="2"/>
        <v>3769.3999999999996</v>
      </c>
      <c r="F20" s="10">
        <f t="shared" si="2"/>
        <v>3050.2</v>
      </c>
      <c r="G20" s="10">
        <f t="shared" si="2"/>
        <v>0</v>
      </c>
      <c r="H20" s="10">
        <f t="shared" si="2"/>
        <v>0</v>
      </c>
      <c r="I20" s="10">
        <f t="shared" si="2"/>
        <v>0</v>
      </c>
      <c r="J20" s="10">
        <f t="shared" si="2"/>
        <v>0</v>
      </c>
      <c r="K20" s="10">
        <f t="shared" si="2"/>
        <v>3769.3999999999996</v>
      </c>
      <c r="L20" s="10">
        <f t="shared" si="2"/>
        <v>3050.2</v>
      </c>
    </row>
    <row r="21" spans="2:12" x14ac:dyDescent="0.25">
      <c r="B21" s="25">
        <v>2274</v>
      </c>
      <c r="C21" s="26"/>
      <c r="D21" s="26"/>
      <c r="E21" s="10">
        <f t="shared" si="2"/>
        <v>0</v>
      </c>
      <c r="F21" s="10">
        <f t="shared" si="2"/>
        <v>0</v>
      </c>
      <c r="G21" s="10">
        <f t="shared" si="2"/>
        <v>0</v>
      </c>
      <c r="H21" s="10">
        <f t="shared" si="2"/>
        <v>0</v>
      </c>
      <c r="I21" s="10">
        <f t="shared" si="2"/>
        <v>0</v>
      </c>
      <c r="J21" s="10">
        <f t="shared" si="2"/>
        <v>0</v>
      </c>
      <c r="K21" s="10">
        <f t="shared" si="2"/>
        <v>0</v>
      </c>
      <c r="L21" s="10">
        <f t="shared" si="2"/>
        <v>0</v>
      </c>
    </row>
    <row r="22" spans="2:12" x14ac:dyDescent="0.25">
      <c r="B22" s="25">
        <v>2275</v>
      </c>
      <c r="C22" s="26"/>
      <c r="D22" s="26"/>
      <c r="E22" s="10">
        <f t="shared" si="2"/>
        <v>0</v>
      </c>
      <c r="F22" s="10">
        <f t="shared" si="2"/>
        <v>0</v>
      </c>
      <c r="G22" s="10">
        <f t="shared" si="2"/>
        <v>0</v>
      </c>
      <c r="H22" s="10">
        <f t="shared" si="2"/>
        <v>0</v>
      </c>
      <c r="I22" s="10">
        <f t="shared" si="2"/>
        <v>0</v>
      </c>
      <c r="J22" s="10">
        <f t="shared" si="2"/>
        <v>0</v>
      </c>
      <c r="K22" s="10">
        <f t="shared" si="2"/>
        <v>0</v>
      </c>
      <c r="L22" s="10">
        <f t="shared" si="2"/>
        <v>0</v>
      </c>
    </row>
    <row r="23" spans="2:12" x14ac:dyDescent="0.25">
      <c r="B23" s="6">
        <v>2281</v>
      </c>
      <c r="C23" s="11"/>
      <c r="D23" s="11"/>
      <c r="E23" s="10">
        <f t="shared" ref="E23:L36" si="3">SUMIF($B$39:$B$122,$B23,E$39:E$122)</f>
        <v>15476508.900000002</v>
      </c>
      <c r="F23" s="10">
        <f t="shared" si="3"/>
        <v>15455207.599999998</v>
      </c>
      <c r="G23" s="10">
        <f t="shared" si="3"/>
        <v>2824844.1</v>
      </c>
      <c r="H23" s="10">
        <f t="shared" si="3"/>
        <v>2824844.1</v>
      </c>
      <c r="I23" s="10">
        <f t="shared" si="3"/>
        <v>0</v>
      </c>
      <c r="J23" s="10">
        <f t="shared" si="3"/>
        <v>0</v>
      </c>
      <c r="K23" s="10">
        <f t="shared" si="3"/>
        <v>18301353</v>
      </c>
      <c r="L23" s="10">
        <f t="shared" si="3"/>
        <v>18280051.699999999</v>
      </c>
    </row>
    <row r="24" spans="2:12" x14ac:dyDescent="0.25">
      <c r="B24" s="25">
        <v>2282</v>
      </c>
      <c r="C24" s="26"/>
      <c r="D24" s="26"/>
      <c r="E24" s="10">
        <f t="shared" si="3"/>
        <v>66.7</v>
      </c>
      <c r="F24" s="10">
        <f t="shared" si="3"/>
        <v>43.2</v>
      </c>
      <c r="G24" s="10">
        <f t="shared" si="3"/>
        <v>0</v>
      </c>
      <c r="H24" s="10">
        <f t="shared" si="3"/>
        <v>0</v>
      </c>
      <c r="I24" s="10">
        <f t="shared" si="3"/>
        <v>0</v>
      </c>
      <c r="J24" s="10">
        <f t="shared" si="3"/>
        <v>0</v>
      </c>
      <c r="K24" s="10">
        <f t="shared" si="3"/>
        <v>66.7</v>
      </c>
      <c r="L24" s="10">
        <f t="shared" si="3"/>
        <v>43.2</v>
      </c>
    </row>
    <row r="25" spans="2:12" x14ac:dyDescent="0.25">
      <c r="B25" s="6">
        <v>2410</v>
      </c>
      <c r="C25" s="11"/>
      <c r="D25" s="11"/>
      <c r="E25" s="10">
        <f t="shared" si="3"/>
        <v>3001264.5</v>
      </c>
      <c r="F25" s="10">
        <f t="shared" si="3"/>
        <v>2989535.5</v>
      </c>
      <c r="G25" s="10">
        <f t="shared" si="3"/>
        <v>0</v>
      </c>
      <c r="H25" s="10">
        <f t="shared" si="3"/>
        <v>0</v>
      </c>
      <c r="I25" s="10">
        <f t="shared" si="3"/>
        <v>0</v>
      </c>
      <c r="J25" s="10">
        <f t="shared" si="3"/>
        <v>0</v>
      </c>
      <c r="K25" s="10">
        <f t="shared" si="3"/>
        <v>3001264.5</v>
      </c>
      <c r="L25" s="10">
        <f t="shared" si="3"/>
        <v>2989535.5</v>
      </c>
    </row>
    <row r="26" spans="2:12" x14ac:dyDescent="0.25">
      <c r="B26" s="6">
        <v>2420</v>
      </c>
      <c r="C26" s="11"/>
      <c r="D26" s="11"/>
      <c r="E26" s="10">
        <f t="shared" si="3"/>
        <v>3825.6</v>
      </c>
      <c r="F26" s="10">
        <f t="shared" si="3"/>
        <v>3268.1</v>
      </c>
      <c r="G26" s="10">
        <f t="shared" si="3"/>
        <v>0</v>
      </c>
      <c r="H26" s="10">
        <f t="shared" si="3"/>
        <v>0</v>
      </c>
      <c r="I26" s="10">
        <f t="shared" si="3"/>
        <v>0</v>
      </c>
      <c r="J26" s="10">
        <f t="shared" si="3"/>
        <v>0</v>
      </c>
      <c r="K26" s="10">
        <f t="shared" si="3"/>
        <v>3825.6</v>
      </c>
      <c r="L26" s="10">
        <f t="shared" si="3"/>
        <v>3268.1</v>
      </c>
    </row>
    <row r="27" spans="2:12" x14ac:dyDescent="0.25">
      <c r="B27" s="6">
        <v>2610</v>
      </c>
      <c r="C27" s="11"/>
      <c r="D27" s="11"/>
      <c r="E27" s="10">
        <f t="shared" si="3"/>
        <v>707556.6</v>
      </c>
      <c r="F27" s="10">
        <f t="shared" si="3"/>
        <v>532231</v>
      </c>
      <c r="G27" s="10">
        <f t="shared" si="3"/>
        <v>15000</v>
      </c>
      <c r="H27" s="10">
        <f t="shared" si="3"/>
        <v>14738.6</v>
      </c>
      <c r="I27" s="10">
        <f t="shared" si="3"/>
        <v>0</v>
      </c>
      <c r="J27" s="10">
        <f t="shared" si="3"/>
        <v>0</v>
      </c>
      <c r="K27" s="10">
        <f t="shared" si="3"/>
        <v>722556.6</v>
      </c>
      <c r="L27" s="10">
        <f t="shared" si="3"/>
        <v>546969.59999999998</v>
      </c>
    </row>
    <row r="28" spans="2:12" x14ac:dyDescent="0.25">
      <c r="B28" s="6">
        <v>2630</v>
      </c>
      <c r="C28" s="11"/>
      <c r="D28" s="11"/>
      <c r="E28" s="10">
        <f t="shared" si="3"/>
        <v>657.3</v>
      </c>
      <c r="F28" s="10">
        <f t="shared" si="3"/>
        <v>646.4</v>
      </c>
      <c r="G28" s="10">
        <f t="shared" si="3"/>
        <v>0</v>
      </c>
      <c r="H28" s="10">
        <f t="shared" si="3"/>
        <v>0</v>
      </c>
      <c r="I28" s="10">
        <f t="shared" si="3"/>
        <v>0</v>
      </c>
      <c r="J28" s="10">
        <f t="shared" si="3"/>
        <v>0</v>
      </c>
      <c r="K28" s="10">
        <f t="shared" si="3"/>
        <v>657.3</v>
      </c>
      <c r="L28" s="10">
        <f t="shared" si="3"/>
        <v>646.4</v>
      </c>
    </row>
    <row r="29" spans="2:12" x14ac:dyDescent="0.25">
      <c r="B29" s="6">
        <v>2800</v>
      </c>
      <c r="C29" s="11"/>
      <c r="D29" s="11"/>
      <c r="E29" s="10">
        <f t="shared" si="3"/>
        <v>15827056.5</v>
      </c>
      <c r="F29" s="10">
        <f t="shared" si="3"/>
        <v>15788304.300000001</v>
      </c>
      <c r="G29" s="10">
        <f t="shared" si="3"/>
        <v>0</v>
      </c>
      <c r="H29" s="10">
        <f t="shared" si="3"/>
        <v>0</v>
      </c>
      <c r="I29" s="10">
        <f t="shared" si="3"/>
        <v>0</v>
      </c>
      <c r="J29" s="10">
        <f t="shared" si="3"/>
        <v>0</v>
      </c>
      <c r="K29" s="10">
        <f t="shared" si="3"/>
        <v>15827056.5</v>
      </c>
      <c r="L29" s="10">
        <f t="shared" si="3"/>
        <v>15788304.300000001</v>
      </c>
    </row>
    <row r="30" spans="2:12" x14ac:dyDescent="0.25">
      <c r="B30" s="6">
        <v>3110</v>
      </c>
      <c r="C30" s="11"/>
      <c r="D30" s="11"/>
      <c r="E30" s="10">
        <f t="shared" si="3"/>
        <v>2063.1999999999998</v>
      </c>
      <c r="F30" s="10">
        <f t="shared" si="3"/>
        <v>133.69999999999999</v>
      </c>
      <c r="G30" s="10">
        <f t="shared" si="3"/>
        <v>7042531.2000000002</v>
      </c>
      <c r="H30" s="10">
        <f t="shared" si="3"/>
        <v>6746756.2000000002</v>
      </c>
      <c r="I30" s="10">
        <f t="shared" si="3"/>
        <v>1203.0999999999999</v>
      </c>
      <c r="J30" s="10">
        <f t="shared" si="3"/>
        <v>1203.0999999999999</v>
      </c>
      <c r="K30" s="10">
        <f t="shared" si="3"/>
        <v>7045797.5</v>
      </c>
      <c r="L30" s="10">
        <f t="shared" si="3"/>
        <v>6748093</v>
      </c>
    </row>
    <row r="31" spans="2:12" x14ac:dyDescent="0.25">
      <c r="B31" s="28">
        <v>3120</v>
      </c>
      <c r="C31" s="30"/>
      <c r="D31" s="30"/>
      <c r="E31" s="10">
        <f t="shared" si="3"/>
        <v>0</v>
      </c>
      <c r="F31" s="10">
        <f t="shared" si="3"/>
        <v>0</v>
      </c>
      <c r="G31" s="10">
        <f t="shared" si="3"/>
        <v>0</v>
      </c>
      <c r="H31" s="10">
        <f t="shared" si="3"/>
        <v>0</v>
      </c>
      <c r="I31" s="10">
        <f t="shared" si="3"/>
        <v>0</v>
      </c>
      <c r="J31" s="10">
        <f t="shared" si="3"/>
        <v>0</v>
      </c>
      <c r="K31" s="10">
        <f t="shared" si="3"/>
        <v>0</v>
      </c>
      <c r="L31" s="10">
        <f t="shared" si="3"/>
        <v>0</v>
      </c>
    </row>
    <row r="32" spans="2:12" x14ac:dyDescent="0.25">
      <c r="B32" s="6">
        <v>3130</v>
      </c>
      <c r="C32" s="11"/>
      <c r="D32" s="11"/>
      <c r="E32" s="10">
        <f t="shared" si="3"/>
        <v>438564.7</v>
      </c>
      <c r="F32" s="10">
        <f t="shared" si="3"/>
        <v>436966.7</v>
      </c>
      <c r="G32" s="10">
        <f t="shared" si="3"/>
        <v>50000</v>
      </c>
      <c r="H32" s="10">
        <f t="shared" si="3"/>
        <v>0</v>
      </c>
      <c r="I32" s="10">
        <f t="shared" si="3"/>
        <v>0</v>
      </c>
      <c r="J32" s="10">
        <f t="shared" si="3"/>
        <v>0</v>
      </c>
      <c r="K32" s="10">
        <f t="shared" si="3"/>
        <v>488564.7</v>
      </c>
      <c r="L32" s="10">
        <f t="shared" si="3"/>
        <v>436966.7</v>
      </c>
    </row>
    <row r="33" spans="2:12" x14ac:dyDescent="0.25">
      <c r="B33" s="42">
        <v>3140</v>
      </c>
      <c r="C33" s="44"/>
      <c r="D33" s="44"/>
      <c r="E33" s="10">
        <f t="shared" si="3"/>
        <v>0</v>
      </c>
      <c r="F33" s="10">
        <f t="shared" si="3"/>
        <v>0</v>
      </c>
      <c r="G33" s="10">
        <f t="shared" si="3"/>
        <v>13590.6</v>
      </c>
      <c r="H33" s="10">
        <f t="shared" si="3"/>
        <v>0</v>
      </c>
      <c r="I33" s="10">
        <f t="shared" si="3"/>
        <v>0</v>
      </c>
      <c r="J33" s="10">
        <f t="shared" si="3"/>
        <v>0</v>
      </c>
      <c r="K33" s="10">
        <f t="shared" si="3"/>
        <v>13590.6</v>
      </c>
      <c r="L33" s="10">
        <f t="shared" si="3"/>
        <v>0</v>
      </c>
    </row>
    <row r="34" spans="2:12" x14ac:dyDescent="0.25">
      <c r="B34" s="25">
        <v>3160</v>
      </c>
      <c r="C34" s="26"/>
      <c r="D34" s="26"/>
      <c r="E34" s="10">
        <f t="shared" si="3"/>
        <v>0</v>
      </c>
      <c r="F34" s="10">
        <f t="shared" si="3"/>
        <v>0</v>
      </c>
      <c r="G34" s="10">
        <f t="shared" si="3"/>
        <v>0</v>
      </c>
      <c r="H34" s="10">
        <f t="shared" si="3"/>
        <v>0</v>
      </c>
      <c r="I34" s="10">
        <f t="shared" si="3"/>
        <v>916.5</v>
      </c>
      <c r="J34" s="10">
        <f t="shared" si="3"/>
        <v>916.5</v>
      </c>
      <c r="K34" s="10">
        <f t="shared" si="3"/>
        <v>916.5</v>
      </c>
      <c r="L34" s="10">
        <f t="shared" si="3"/>
        <v>916.5</v>
      </c>
    </row>
    <row r="35" spans="2:12" x14ac:dyDescent="0.25">
      <c r="B35" s="6">
        <v>3210</v>
      </c>
      <c r="C35" s="11"/>
      <c r="D35" s="11"/>
      <c r="E35" s="10">
        <f t="shared" si="3"/>
        <v>23261322.399999999</v>
      </c>
      <c r="F35" s="10">
        <f t="shared" si="3"/>
        <v>21972381.399999999</v>
      </c>
      <c r="G35" s="10">
        <f t="shared" si="3"/>
        <v>6818618.2999999998</v>
      </c>
      <c r="H35" s="10">
        <f t="shared" si="3"/>
        <v>6058941.7999999998</v>
      </c>
      <c r="I35" s="10">
        <f t="shared" si="3"/>
        <v>44671.6</v>
      </c>
      <c r="J35" s="10">
        <f t="shared" si="3"/>
        <v>44558.9</v>
      </c>
      <c r="K35" s="10">
        <f t="shared" si="3"/>
        <v>30124612.299999997</v>
      </c>
      <c r="L35" s="10">
        <f t="shared" si="3"/>
        <v>28075882.100000001</v>
      </c>
    </row>
    <row r="36" spans="2:12" x14ac:dyDescent="0.25">
      <c r="B36" s="6">
        <v>4112</v>
      </c>
      <c r="C36" s="11"/>
      <c r="D36" s="11"/>
      <c r="E36" s="10">
        <f t="shared" si="3"/>
        <v>0</v>
      </c>
      <c r="F36" s="10">
        <f t="shared" si="3"/>
        <v>0</v>
      </c>
      <c r="G36" s="10">
        <f t="shared" si="3"/>
        <v>8084584.0999999996</v>
      </c>
      <c r="H36" s="10">
        <f t="shared" si="3"/>
        <v>1945362.8</v>
      </c>
      <c r="I36" s="10">
        <f t="shared" si="3"/>
        <v>0</v>
      </c>
      <c r="J36" s="10">
        <f t="shared" si="3"/>
        <v>0</v>
      </c>
      <c r="K36" s="10">
        <f t="shared" si="3"/>
        <v>8084584.0999999996</v>
      </c>
      <c r="L36" s="10">
        <f t="shared" si="3"/>
        <v>1945362.8</v>
      </c>
    </row>
    <row r="37" spans="2:12" ht="16.899999999999999" customHeight="1" x14ac:dyDescent="0.25">
      <c r="B37" s="54" t="s">
        <v>15</v>
      </c>
      <c r="C37" s="54"/>
      <c r="D37" s="54"/>
      <c r="E37" s="10"/>
      <c r="F37" s="10"/>
      <c r="G37" s="10"/>
      <c r="H37" s="10"/>
      <c r="I37" s="10"/>
      <c r="J37" s="10"/>
      <c r="K37" s="10"/>
      <c r="L37" s="10"/>
    </row>
    <row r="38" spans="2:12" ht="53.25" customHeight="1" x14ac:dyDescent="0.25">
      <c r="B38" s="12">
        <v>3111010</v>
      </c>
      <c r="C38" s="13" t="s">
        <v>16</v>
      </c>
      <c r="D38" s="14" t="s">
        <v>29</v>
      </c>
      <c r="E38" s="15">
        <f>SUM(E39:E52)</f>
        <v>122828.00000000001</v>
      </c>
      <c r="F38" s="27">
        <f>SUM(F39:F52)</f>
        <v>116627.09999999999</v>
      </c>
      <c r="G38" s="27">
        <f>SUM(G39:G52)</f>
        <v>0</v>
      </c>
      <c r="H38" s="27">
        <f>SUM(H39:H52)</f>
        <v>0</v>
      </c>
      <c r="I38" s="31">
        <f t="shared" ref="I38:J38" si="4">SUM(I39:I52)</f>
        <v>2347.5</v>
      </c>
      <c r="J38" s="31">
        <f t="shared" si="4"/>
        <v>2347.5</v>
      </c>
      <c r="K38" s="31">
        <f>E38+G38+I38</f>
        <v>125175.50000000001</v>
      </c>
      <c r="L38" s="31">
        <f>F38+H38+J38</f>
        <v>118974.59999999999</v>
      </c>
    </row>
    <row r="39" spans="2:12" x14ac:dyDescent="0.25">
      <c r="B39" s="6">
        <v>2110</v>
      </c>
      <c r="C39" s="11"/>
      <c r="D39" s="11"/>
      <c r="E39" s="10">
        <v>83291.600000000006</v>
      </c>
      <c r="F39" s="10">
        <v>80243.7</v>
      </c>
      <c r="G39" s="10"/>
      <c r="H39" s="10"/>
      <c r="I39" s="10"/>
      <c r="J39" s="10"/>
      <c r="K39" s="10">
        <f>E39+G39+I39</f>
        <v>83291.600000000006</v>
      </c>
      <c r="L39" s="10">
        <f>F39+H39+J39</f>
        <v>80243.7</v>
      </c>
    </row>
    <row r="40" spans="2:12" x14ac:dyDescent="0.25">
      <c r="B40" s="6">
        <v>2120</v>
      </c>
      <c r="C40" s="11"/>
      <c r="D40" s="11"/>
      <c r="E40" s="10">
        <v>18324.2</v>
      </c>
      <c r="F40" s="10">
        <v>17227.7</v>
      </c>
      <c r="G40" s="10"/>
      <c r="H40" s="10"/>
      <c r="I40" s="10"/>
      <c r="J40" s="10"/>
      <c r="K40" s="10">
        <f t="shared" ref="K40:K52" si="5">E40+G40+I40</f>
        <v>18324.2</v>
      </c>
      <c r="L40" s="10">
        <f t="shared" ref="L40:L52" si="6">F40+H40+J40</f>
        <v>17227.7</v>
      </c>
    </row>
    <row r="41" spans="2:12" x14ac:dyDescent="0.25">
      <c r="B41" s="6">
        <v>2210</v>
      </c>
      <c r="C41" s="11"/>
      <c r="D41" s="11"/>
      <c r="E41" s="10">
        <v>1050</v>
      </c>
      <c r="F41" s="10">
        <v>998.7</v>
      </c>
      <c r="G41" s="10"/>
      <c r="H41" s="10"/>
      <c r="I41" s="10">
        <v>227.9</v>
      </c>
      <c r="J41" s="10">
        <v>227.9</v>
      </c>
      <c r="K41" s="10">
        <f t="shared" si="5"/>
        <v>1277.9000000000001</v>
      </c>
      <c r="L41" s="10">
        <f t="shared" si="6"/>
        <v>1226.6000000000001</v>
      </c>
    </row>
    <row r="42" spans="2:12" x14ac:dyDescent="0.25">
      <c r="B42" s="6">
        <v>2240</v>
      </c>
      <c r="C42" s="11"/>
      <c r="D42" s="11"/>
      <c r="E42" s="10">
        <v>14543.3</v>
      </c>
      <c r="F42" s="10">
        <v>14538.5</v>
      </c>
      <c r="G42" s="10"/>
      <c r="H42" s="10"/>
      <c r="I42" s="10"/>
      <c r="J42" s="10"/>
      <c r="K42" s="10">
        <f t="shared" si="5"/>
        <v>14543.3</v>
      </c>
      <c r="L42" s="10">
        <f t="shared" si="6"/>
        <v>14538.5</v>
      </c>
    </row>
    <row r="43" spans="2:12" x14ac:dyDescent="0.25">
      <c r="B43" s="6">
        <v>2250</v>
      </c>
      <c r="C43" s="11"/>
      <c r="D43" s="11"/>
      <c r="E43" s="10">
        <v>1071.3</v>
      </c>
      <c r="F43" s="10">
        <v>1070.9000000000001</v>
      </c>
      <c r="G43" s="10"/>
      <c r="H43" s="10"/>
      <c r="I43" s="10"/>
      <c r="J43" s="10"/>
      <c r="K43" s="10">
        <f t="shared" si="5"/>
        <v>1071.3</v>
      </c>
      <c r="L43" s="10">
        <f t="shared" si="6"/>
        <v>1070.9000000000001</v>
      </c>
    </row>
    <row r="44" spans="2:12" x14ac:dyDescent="0.25">
      <c r="B44" s="6">
        <v>2271</v>
      </c>
      <c r="C44" s="11"/>
      <c r="D44" s="11"/>
      <c r="E44" s="10">
        <v>600</v>
      </c>
      <c r="F44" s="10">
        <v>600</v>
      </c>
      <c r="G44" s="10"/>
      <c r="H44" s="10"/>
      <c r="I44" s="10"/>
      <c r="J44" s="10"/>
      <c r="K44" s="10">
        <f t="shared" si="5"/>
        <v>600</v>
      </c>
      <c r="L44" s="10">
        <f t="shared" si="6"/>
        <v>600</v>
      </c>
    </row>
    <row r="45" spans="2:12" x14ac:dyDescent="0.25">
      <c r="B45" s="6">
        <v>2272</v>
      </c>
      <c r="C45" s="11"/>
      <c r="D45" s="11"/>
      <c r="E45" s="10">
        <v>60</v>
      </c>
      <c r="F45" s="10">
        <v>60</v>
      </c>
      <c r="G45" s="10"/>
      <c r="H45" s="10"/>
      <c r="I45" s="10"/>
      <c r="J45" s="10"/>
      <c r="K45" s="10">
        <f t="shared" si="5"/>
        <v>60</v>
      </c>
      <c r="L45" s="10">
        <f t="shared" si="6"/>
        <v>60</v>
      </c>
    </row>
    <row r="46" spans="2:12" x14ac:dyDescent="0.25">
      <c r="B46" s="6">
        <v>2273</v>
      </c>
      <c r="C46" s="11"/>
      <c r="D46" s="11"/>
      <c r="E46" s="10">
        <v>1789.6</v>
      </c>
      <c r="F46" s="10">
        <v>1789.6</v>
      </c>
      <c r="G46" s="10"/>
      <c r="H46" s="10"/>
      <c r="I46" s="10"/>
      <c r="J46" s="10"/>
      <c r="K46" s="10">
        <f t="shared" si="5"/>
        <v>1789.6</v>
      </c>
      <c r="L46" s="10">
        <f t="shared" si="6"/>
        <v>1789.6</v>
      </c>
    </row>
    <row r="47" spans="2:12" hidden="1" x14ac:dyDescent="0.25">
      <c r="B47" s="25">
        <v>2274</v>
      </c>
      <c r="C47" s="26"/>
      <c r="D47" s="26"/>
      <c r="E47" s="10"/>
      <c r="F47" s="10"/>
      <c r="G47" s="10"/>
      <c r="H47" s="10"/>
      <c r="I47" s="10"/>
      <c r="J47" s="10"/>
      <c r="K47" s="10">
        <f t="shared" si="5"/>
        <v>0</v>
      </c>
      <c r="L47" s="10">
        <f t="shared" si="6"/>
        <v>0</v>
      </c>
    </row>
    <row r="48" spans="2:12" hidden="1" x14ac:dyDescent="0.25">
      <c r="B48" s="25">
        <v>2275</v>
      </c>
      <c r="C48" s="26"/>
      <c r="D48" s="26"/>
      <c r="E48" s="10"/>
      <c r="F48" s="10"/>
      <c r="G48" s="10"/>
      <c r="H48" s="10"/>
      <c r="I48" s="10"/>
      <c r="J48" s="10"/>
      <c r="K48" s="10">
        <f t="shared" si="5"/>
        <v>0</v>
      </c>
      <c r="L48" s="10">
        <f t="shared" si="6"/>
        <v>0</v>
      </c>
    </row>
    <row r="49" spans="2:12" x14ac:dyDescent="0.25">
      <c r="B49" s="25">
        <v>2282</v>
      </c>
      <c r="C49" s="26"/>
      <c r="D49" s="26"/>
      <c r="E49" s="10">
        <v>36</v>
      </c>
      <c r="F49" s="10">
        <v>36</v>
      </c>
      <c r="G49" s="10"/>
      <c r="H49" s="10"/>
      <c r="I49" s="10"/>
      <c r="J49" s="10"/>
      <c r="K49" s="10">
        <f t="shared" si="5"/>
        <v>36</v>
      </c>
      <c r="L49" s="10">
        <f t="shared" si="6"/>
        <v>36</v>
      </c>
    </row>
    <row r="50" spans="2:12" x14ac:dyDescent="0.25">
      <c r="B50" s="6">
        <v>2800</v>
      </c>
      <c r="C50" s="11"/>
      <c r="D50" s="11"/>
      <c r="E50" s="10">
        <v>2062</v>
      </c>
      <c r="F50" s="10">
        <v>62</v>
      </c>
      <c r="G50" s="10"/>
      <c r="H50" s="10"/>
      <c r="I50" s="10"/>
      <c r="J50" s="10"/>
      <c r="K50" s="10">
        <f t="shared" si="5"/>
        <v>2062</v>
      </c>
      <c r="L50" s="10">
        <f t="shared" si="6"/>
        <v>62</v>
      </c>
    </row>
    <row r="51" spans="2:12" x14ac:dyDescent="0.25">
      <c r="B51" s="6">
        <v>3110</v>
      </c>
      <c r="C51" s="11"/>
      <c r="D51" s="11"/>
      <c r="E51" s="10"/>
      <c r="F51" s="10"/>
      <c r="G51" s="10"/>
      <c r="H51" s="10"/>
      <c r="I51" s="10">
        <v>1203.0999999999999</v>
      </c>
      <c r="J51" s="10">
        <v>1203.0999999999999</v>
      </c>
      <c r="K51" s="10">
        <f t="shared" si="5"/>
        <v>1203.0999999999999</v>
      </c>
      <c r="L51" s="10">
        <f t="shared" si="6"/>
        <v>1203.0999999999999</v>
      </c>
    </row>
    <row r="52" spans="2:12" x14ac:dyDescent="0.25">
      <c r="B52" s="25">
        <v>3160</v>
      </c>
      <c r="C52" s="26"/>
      <c r="D52" s="26"/>
      <c r="E52" s="10"/>
      <c r="F52" s="10"/>
      <c r="G52" s="10"/>
      <c r="H52" s="10"/>
      <c r="I52" s="10">
        <v>916.5</v>
      </c>
      <c r="J52" s="10">
        <v>916.5</v>
      </c>
      <c r="K52" s="10">
        <f t="shared" si="5"/>
        <v>916.5</v>
      </c>
      <c r="L52" s="10">
        <f t="shared" si="6"/>
        <v>916.5</v>
      </c>
    </row>
    <row r="53" spans="2:12" ht="45" customHeight="1" x14ac:dyDescent="0.25">
      <c r="B53" s="16">
        <v>3111020</v>
      </c>
      <c r="C53" s="17" t="s">
        <v>16</v>
      </c>
      <c r="D53" s="18" t="s">
        <v>17</v>
      </c>
      <c r="E53" s="47">
        <f t="shared" ref="E53:F53" si="7">SUM(E54:E71)</f>
        <v>17996796</v>
      </c>
      <c r="F53" s="47">
        <f t="shared" si="7"/>
        <v>17733123.899999999</v>
      </c>
      <c r="G53" s="19">
        <f>SUM(G54:G71)</f>
        <v>2736403.3000000003</v>
      </c>
      <c r="H53" s="19">
        <f>SUM(H54:H71)</f>
        <v>2731653.4</v>
      </c>
      <c r="I53" s="34">
        <f t="shared" ref="I53:J53" si="8">SUM(I54:I71)</f>
        <v>50929.899999999994</v>
      </c>
      <c r="J53" s="34">
        <f t="shared" si="8"/>
        <v>44588.700000000004</v>
      </c>
      <c r="K53" s="19">
        <f t="shared" ref="K53:L53" si="9">SUM(K54:K71)</f>
        <v>20784129.199999999</v>
      </c>
      <c r="L53" s="19">
        <f t="shared" si="9"/>
        <v>20509365.999999996</v>
      </c>
    </row>
    <row r="54" spans="2:12" x14ac:dyDescent="0.25">
      <c r="B54" s="20">
        <v>2110</v>
      </c>
      <c r="C54" s="17"/>
      <c r="D54" s="18"/>
      <c r="E54" s="23">
        <v>20628</v>
      </c>
      <c r="F54" s="23">
        <v>20627.5</v>
      </c>
      <c r="G54" s="23"/>
      <c r="H54" s="23"/>
      <c r="I54" s="23"/>
      <c r="J54" s="23"/>
      <c r="K54" s="23">
        <f>E54+G54+I54</f>
        <v>20628</v>
      </c>
      <c r="L54" s="23">
        <f>F54+H54+J54</f>
        <v>20627.5</v>
      </c>
    </row>
    <row r="55" spans="2:12" x14ac:dyDescent="0.25">
      <c r="B55" s="20">
        <v>2120</v>
      </c>
      <c r="C55" s="21"/>
      <c r="D55" s="22"/>
      <c r="E55" s="23">
        <v>4538.2</v>
      </c>
      <c r="F55" s="23">
        <v>4477.6000000000004</v>
      </c>
      <c r="G55" s="23"/>
      <c r="H55" s="23"/>
      <c r="I55" s="23"/>
      <c r="J55" s="23"/>
      <c r="K55" s="23">
        <f t="shared" ref="K55:K80" si="10">E55+G55+I55</f>
        <v>4538.2</v>
      </c>
      <c r="L55" s="23">
        <f t="shared" ref="L55:L117" si="11">F55+H55+J55</f>
        <v>4477.6000000000004</v>
      </c>
    </row>
    <row r="56" spans="2:12" x14ac:dyDescent="0.25">
      <c r="B56" s="20">
        <v>2210</v>
      </c>
      <c r="C56" s="21"/>
      <c r="D56" s="22"/>
      <c r="E56" s="23">
        <v>502.4</v>
      </c>
      <c r="F56" s="23">
        <v>224.4</v>
      </c>
      <c r="G56" s="23"/>
      <c r="H56" s="23"/>
      <c r="I56" s="23">
        <v>230.4</v>
      </c>
      <c r="J56" s="23">
        <v>0</v>
      </c>
      <c r="K56" s="23">
        <f t="shared" si="10"/>
        <v>732.8</v>
      </c>
      <c r="L56" s="23">
        <f t="shared" si="11"/>
        <v>224.4</v>
      </c>
    </row>
    <row r="57" spans="2:12" x14ac:dyDescent="0.25">
      <c r="B57" s="20">
        <v>2240</v>
      </c>
      <c r="C57" s="22"/>
      <c r="D57" s="22"/>
      <c r="E57" s="23">
        <v>189876.6</v>
      </c>
      <c r="F57" s="23">
        <v>185654</v>
      </c>
      <c r="G57" s="23"/>
      <c r="H57" s="23"/>
      <c r="I57" s="23">
        <v>5451.9</v>
      </c>
      <c r="J57" s="23">
        <v>29.8</v>
      </c>
      <c r="K57" s="23">
        <f t="shared" si="10"/>
        <v>195328.5</v>
      </c>
      <c r="L57" s="23">
        <f t="shared" si="11"/>
        <v>185683.8</v>
      </c>
    </row>
    <row r="58" spans="2:12" x14ac:dyDescent="0.25">
      <c r="B58" s="20">
        <v>2250</v>
      </c>
      <c r="C58" s="22"/>
      <c r="D58" s="22"/>
      <c r="E58" s="23">
        <v>49.4</v>
      </c>
      <c r="F58" s="23">
        <v>8.3000000000000007</v>
      </c>
      <c r="G58" s="23"/>
      <c r="H58" s="23"/>
      <c r="I58" s="23">
        <v>576</v>
      </c>
      <c r="J58" s="23">
        <v>0</v>
      </c>
      <c r="K58" s="23">
        <f t="shared" si="10"/>
        <v>625.4</v>
      </c>
      <c r="L58" s="23">
        <f t="shared" si="11"/>
        <v>8.3000000000000007</v>
      </c>
    </row>
    <row r="59" spans="2:12" x14ac:dyDescent="0.25">
      <c r="B59" s="20">
        <v>2271</v>
      </c>
      <c r="C59" s="22"/>
      <c r="D59" s="22"/>
      <c r="E59" s="23">
        <v>426.7</v>
      </c>
      <c r="F59" s="23">
        <v>168.7</v>
      </c>
      <c r="G59" s="23"/>
      <c r="H59" s="23"/>
      <c r="I59" s="23"/>
      <c r="J59" s="23"/>
      <c r="K59" s="23">
        <f t="shared" si="10"/>
        <v>426.7</v>
      </c>
      <c r="L59" s="23">
        <f t="shared" si="11"/>
        <v>168.7</v>
      </c>
    </row>
    <row r="60" spans="2:12" x14ac:dyDescent="0.25">
      <c r="B60" s="20">
        <v>2272</v>
      </c>
      <c r="C60" s="22"/>
      <c r="D60" s="22"/>
      <c r="E60" s="23">
        <v>40.4</v>
      </c>
      <c r="F60" s="23">
        <v>29.6</v>
      </c>
      <c r="G60" s="23"/>
      <c r="H60" s="23"/>
      <c r="I60" s="23"/>
      <c r="J60" s="23"/>
      <c r="K60" s="23">
        <f t="shared" si="10"/>
        <v>40.4</v>
      </c>
      <c r="L60" s="23">
        <f t="shared" si="11"/>
        <v>29.6</v>
      </c>
    </row>
    <row r="61" spans="2:12" x14ac:dyDescent="0.25">
      <c r="B61" s="20">
        <v>2273</v>
      </c>
      <c r="C61" s="22"/>
      <c r="D61" s="22"/>
      <c r="E61" s="23">
        <v>1979.8</v>
      </c>
      <c r="F61" s="23">
        <v>1260.5999999999999</v>
      </c>
      <c r="G61" s="23"/>
      <c r="H61" s="23"/>
      <c r="I61" s="23"/>
      <c r="J61" s="23"/>
      <c r="K61" s="23">
        <f t="shared" si="10"/>
        <v>1979.8</v>
      </c>
      <c r="L61" s="23">
        <f t="shared" si="11"/>
        <v>1260.5999999999999</v>
      </c>
    </row>
    <row r="62" spans="2:12" x14ac:dyDescent="0.25">
      <c r="B62" s="20">
        <v>2281</v>
      </c>
      <c r="C62" s="22"/>
      <c r="D62" s="22"/>
      <c r="E62" s="23">
        <f>9758977.9+1779178.3</f>
        <v>11538156.200000001</v>
      </c>
      <c r="F62" s="23">
        <f>9758977.7+1757877.2</f>
        <v>11516854.899999999</v>
      </c>
      <c r="G62" s="23">
        <v>2568844.1</v>
      </c>
      <c r="H62" s="23">
        <v>2568844.1</v>
      </c>
      <c r="I62" s="23"/>
      <c r="J62" s="23"/>
      <c r="K62" s="23">
        <f t="shared" si="10"/>
        <v>14107000.300000001</v>
      </c>
      <c r="L62" s="23">
        <f t="shared" si="11"/>
        <v>14085698.999999998</v>
      </c>
    </row>
    <row r="63" spans="2:12" x14ac:dyDescent="0.25">
      <c r="B63" s="20">
        <v>2282</v>
      </c>
      <c r="C63" s="22"/>
      <c r="D63" s="22"/>
      <c r="E63" s="23">
        <v>30.7</v>
      </c>
      <c r="F63" s="23">
        <v>7.2</v>
      </c>
      <c r="G63" s="23"/>
      <c r="H63" s="23"/>
      <c r="I63" s="23"/>
      <c r="J63" s="23"/>
      <c r="K63" s="23">
        <f t="shared" si="10"/>
        <v>30.7</v>
      </c>
      <c r="L63" s="23">
        <f t="shared" si="11"/>
        <v>7.2</v>
      </c>
    </row>
    <row r="64" spans="2:12" x14ac:dyDescent="0.25">
      <c r="B64" s="20">
        <v>2610</v>
      </c>
      <c r="C64" s="22"/>
      <c r="D64" s="22"/>
      <c r="E64" s="23">
        <v>537960</v>
      </c>
      <c r="F64" s="23">
        <v>473774.9</v>
      </c>
      <c r="G64" s="23"/>
      <c r="H64" s="23"/>
      <c r="I64" s="23"/>
      <c r="J64" s="23"/>
      <c r="K64" s="23">
        <f t="shared" si="10"/>
        <v>537960</v>
      </c>
      <c r="L64" s="23">
        <f t="shared" si="11"/>
        <v>473774.9</v>
      </c>
    </row>
    <row r="65" spans="2:12" x14ac:dyDescent="0.25">
      <c r="B65" s="20">
        <v>2630</v>
      </c>
      <c r="C65" s="22"/>
      <c r="D65" s="22"/>
      <c r="E65" s="23">
        <v>657.3</v>
      </c>
      <c r="F65" s="23">
        <v>646.4</v>
      </c>
      <c r="G65" s="23"/>
      <c r="H65" s="23"/>
      <c r="I65" s="23"/>
      <c r="J65" s="23"/>
      <c r="K65" s="23">
        <f t="shared" si="10"/>
        <v>657.3</v>
      </c>
      <c r="L65" s="23">
        <f t="shared" si="11"/>
        <v>646.4</v>
      </c>
    </row>
    <row r="66" spans="2:12" x14ac:dyDescent="0.25">
      <c r="B66" s="20">
        <v>2800</v>
      </c>
      <c r="C66" s="22"/>
      <c r="D66" s="22"/>
      <c r="E66" s="23"/>
      <c r="F66" s="23"/>
      <c r="G66" s="23"/>
      <c r="H66" s="23"/>
      <c r="I66" s="23"/>
      <c r="J66" s="23"/>
      <c r="K66" s="23">
        <f t="shared" si="10"/>
        <v>0</v>
      </c>
      <c r="L66" s="23">
        <f t="shared" si="11"/>
        <v>0</v>
      </c>
    </row>
    <row r="67" spans="2:12" x14ac:dyDescent="0.25">
      <c r="B67" s="20">
        <v>3110</v>
      </c>
      <c r="C67" s="22"/>
      <c r="D67" s="22"/>
      <c r="E67" s="23">
        <v>2063.1999999999998</v>
      </c>
      <c r="F67" s="23">
        <v>133.69999999999999</v>
      </c>
      <c r="G67" s="23"/>
      <c r="H67" s="23"/>
      <c r="I67" s="23"/>
      <c r="J67" s="23"/>
      <c r="K67" s="23">
        <f t="shared" si="10"/>
        <v>2063.1999999999998</v>
      </c>
      <c r="L67" s="23">
        <f t="shared" si="11"/>
        <v>133.69999999999999</v>
      </c>
    </row>
    <row r="68" spans="2:12" x14ac:dyDescent="0.25">
      <c r="B68" s="20">
        <v>3120</v>
      </c>
      <c r="C68" s="22"/>
      <c r="D68" s="22"/>
      <c r="E68" s="23"/>
      <c r="F68" s="23"/>
      <c r="G68" s="23"/>
      <c r="H68" s="23"/>
      <c r="I68" s="23"/>
      <c r="J68" s="23"/>
      <c r="K68" s="23">
        <f t="shared" si="10"/>
        <v>0</v>
      </c>
      <c r="L68" s="23">
        <f t="shared" si="11"/>
        <v>0</v>
      </c>
    </row>
    <row r="69" spans="2:12" x14ac:dyDescent="0.25">
      <c r="B69" s="20">
        <v>3130</v>
      </c>
      <c r="C69" s="22"/>
      <c r="D69" s="22"/>
      <c r="E69" s="23">
        <v>438564.7</v>
      </c>
      <c r="F69" s="23">
        <v>436966.7</v>
      </c>
      <c r="G69" s="23"/>
      <c r="H69" s="23"/>
      <c r="I69" s="23"/>
      <c r="J69" s="23"/>
      <c r="K69" s="23">
        <f t="shared" si="10"/>
        <v>438564.7</v>
      </c>
      <c r="L69" s="23">
        <f t="shared" si="11"/>
        <v>436966.7</v>
      </c>
    </row>
    <row r="70" spans="2:12" x14ac:dyDescent="0.25">
      <c r="B70" s="20">
        <v>3160</v>
      </c>
      <c r="C70" s="22"/>
      <c r="D70" s="22"/>
      <c r="E70" s="23"/>
      <c r="F70" s="23"/>
      <c r="G70" s="23"/>
      <c r="H70" s="23"/>
      <c r="I70" s="23"/>
      <c r="J70" s="23"/>
      <c r="K70" s="23">
        <f t="shared" si="10"/>
        <v>0</v>
      </c>
      <c r="L70" s="23">
        <f t="shared" si="11"/>
        <v>0</v>
      </c>
    </row>
    <row r="71" spans="2:12" x14ac:dyDescent="0.25">
      <c r="B71" s="20">
        <v>3210</v>
      </c>
      <c r="C71" s="22"/>
      <c r="D71" s="22"/>
      <c r="E71" s="23">
        <v>5261322.4000000004</v>
      </c>
      <c r="F71" s="23">
        <v>5092289.4000000004</v>
      </c>
      <c r="G71" s="23">
        <v>167559.20000000001</v>
      </c>
      <c r="H71" s="23">
        <v>162809.29999999999</v>
      </c>
      <c r="I71" s="23">
        <v>44671.6</v>
      </c>
      <c r="J71" s="23">
        <v>44558.9</v>
      </c>
      <c r="K71" s="23">
        <f t="shared" si="10"/>
        <v>5473553.2000000002</v>
      </c>
      <c r="L71" s="23">
        <f t="shared" si="11"/>
        <v>5299657.6000000006</v>
      </c>
    </row>
    <row r="72" spans="2:12" ht="99.75" customHeight="1" x14ac:dyDescent="0.25">
      <c r="B72" s="12">
        <v>3111030</v>
      </c>
      <c r="C72" s="13" t="s">
        <v>16</v>
      </c>
      <c r="D72" s="14" t="s">
        <v>18</v>
      </c>
      <c r="E72" s="15">
        <f>E74+E77+E73+E75+E76</f>
        <v>18953838.5</v>
      </c>
      <c r="F72" s="31">
        <f>F74+F77+F73+F75+F76</f>
        <v>18839502.000000004</v>
      </c>
      <c r="G72" s="15">
        <f>G74+G77+G73+G75</f>
        <v>0</v>
      </c>
      <c r="H72" s="15">
        <f>H74+H77+H73+H75</f>
        <v>0</v>
      </c>
      <c r="I72" s="31">
        <f t="shared" ref="I72:J72" si="12">I74+I77+I73+I75</f>
        <v>0</v>
      </c>
      <c r="J72" s="31">
        <f t="shared" si="12"/>
        <v>0</v>
      </c>
      <c r="K72" s="37">
        <f t="shared" si="10"/>
        <v>18953838.5</v>
      </c>
      <c r="L72" s="37">
        <f t="shared" si="11"/>
        <v>18839502.000000004</v>
      </c>
    </row>
    <row r="73" spans="2:12" x14ac:dyDescent="0.25">
      <c r="B73" s="6">
        <v>2240</v>
      </c>
      <c r="C73" s="13"/>
      <c r="D73" s="14"/>
      <c r="E73" s="10">
        <v>67.5</v>
      </c>
      <c r="F73" s="10">
        <v>0</v>
      </c>
      <c r="G73" s="10"/>
      <c r="H73" s="10"/>
      <c r="I73" s="10"/>
      <c r="J73" s="10"/>
      <c r="K73" s="23">
        <f t="shared" si="10"/>
        <v>67.5</v>
      </c>
      <c r="L73" s="23">
        <f t="shared" si="11"/>
        <v>0</v>
      </c>
    </row>
    <row r="74" spans="2:12" x14ac:dyDescent="0.25">
      <c r="B74" s="6">
        <v>2410</v>
      </c>
      <c r="C74" s="11"/>
      <c r="D74" s="11"/>
      <c r="E74" s="10">
        <v>3001264.5</v>
      </c>
      <c r="F74" s="10">
        <v>2989535.5</v>
      </c>
      <c r="G74" s="10"/>
      <c r="H74" s="10"/>
      <c r="I74" s="10"/>
      <c r="J74" s="10"/>
      <c r="K74" s="23">
        <f t="shared" si="10"/>
        <v>3001264.5</v>
      </c>
      <c r="L74" s="23">
        <f t="shared" si="11"/>
        <v>2989535.5</v>
      </c>
    </row>
    <row r="75" spans="2:12" x14ac:dyDescent="0.25">
      <c r="B75" s="6">
        <v>2420</v>
      </c>
      <c r="C75" s="11"/>
      <c r="D75" s="11"/>
      <c r="E75" s="10">
        <v>3825.6</v>
      </c>
      <c r="F75" s="10">
        <v>3268.1</v>
      </c>
      <c r="G75" s="10"/>
      <c r="H75" s="10"/>
      <c r="I75" s="10"/>
      <c r="J75" s="10"/>
      <c r="K75" s="23">
        <f t="shared" si="10"/>
        <v>3825.6</v>
      </c>
      <c r="L75" s="23">
        <f t="shared" si="11"/>
        <v>3268.1</v>
      </c>
    </row>
    <row r="76" spans="2:12" x14ac:dyDescent="0.25">
      <c r="B76" s="32">
        <v>2610</v>
      </c>
      <c r="C76" s="33"/>
      <c r="D76" s="33"/>
      <c r="E76" s="10">
        <v>123686.39999999999</v>
      </c>
      <c r="F76" s="10">
        <v>58456.1</v>
      </c>
      <c r="G76" s="10"/>
      <c r="H76" s="10"/>
      <c r="I76" s="10"/>
      <c r="J76" s="10"/>
      <c r="K76" s="23">
        <f t="shared" si="10"/>
        <v>123686.39999999999</v>
      </c>
      <c r="L76" s="23">
        <f t="shared" si="11"/>
        <v>58456.1</v>
      </c>
    </row>
    <row r="77" spans="2:12" x14ac:dyDescent="0.25">
      <c r="B77" s="6">
        <v>2800</v>
      </c>
      <c r="C77" s="11"/>
      <c r="D77" s="11"/>
      <c r="E77" s="10">
        <v>15824994.5</v>
      </c>
      <c r="F77" s="10">
        <v>15788242.300000001</v>
      </c>
      <c r="G77" s="10"/>
      <c r="H77" s="10"/>
      <c r="I77" s="10"/>
      <c r="J77" s="10"/>
      <c r="K77" s="23">
        <f t="shared" si="10"/>
        <v>15824994.5</v>
      </c>
      <c r="L77" s="23">
        <f t="shared" si="11"/>
        <v>15788242.300000001</v>
      </c>
    </row>
    <row r="78" spans="2:12" ht="29.25" customHeight="1" x14ac:dyDescent="0.25">
      <c r="B78" s="12">
        <v>3111330</v>
      </c>
      <c r="C78" s="13" t="s">
        <v>27</v>
      </c>
      <c r="D78" s="24" t="s">
        <v>21</v>
      </c>
      <c r="E78" s="29">
        <v>0</v>
      </c>
      <c r="F78" s="29">
        <v>0</v>
      </c>
      <c r="G78" s="29">
        <f>G79+G80+G81</f>
        <v>1518954.9</v>
      </c>
      <c r="H78" s="29">
        <f>H79+H80+H81</f>
        <v>1491015.9000000001</v>
      </c>
      <c r="I78" s="34">
        <f t="shared" ref="I78:J78" si="13">I79+I80+I81</f>
        <v>0</v>
      </c>
      <c r="J78" s="34">
        <f t="shared" si="13"/>
        <v>0</v>
      </c>
      <c r="K78" s="37">
        <f>E78+G78+I78</f>
        <v>1518954.9</v>
      </c>
      <c r="L78" s="37">
        <f t="shared" si="11"/>
        <v>1491015.9000000001</v>
      </c>
    </row>
    <row r="79" spans="2:12" x14ac:dyDescent="0.25">
      <c r="B79" s="20">
        <v>2281</v>
      </c>
      <c r="C79" s="21"/>
      <c r="D79" s="22"/>
      <c r="E79" s="23"/>
      <c r="F79" s="23"/>
      <c r="G79" s="23"/>
      <c r="H79" s="23"/>
      <c r="I79" s="23"/>
      <c r="J79" s="23"/>
      <c r="K79" s="23">
        <f t="shared" si="10"/>
        <v>0</v>
      </c>
      <c r="L79" s="23">
        <f t="shared" si="11"/>
        <v>0</v>
      </c>
    </row>
    <row r="80" spans="2:12" x14ac:dyDescent="0.25">
      <c r="B80" s="20">
        <v>2610</v>
      </c>
      <c r="C80" s="21"/>
      <c r="D80" s="22"/>
      <c r="E80" s="23"/>
      <c r="F80" s="23"/>
      <c r="G80" s="23">
        <v>15000</v>
      </c>
      <c r="H80" s="23">
        <v>14738.6</v>
      </c>
      <c r="I80" s="23"/>
      <c r="J80" s="23"/>
      <c r="K80" s="23">
        <f t="shared" si="10"/>
        <v>15000</v>
      </c>
      <c r="L80" s="23">
        <f t="shared" si="11"/>
        <v>14738.6</v>
      </c>
    </row>
    <row r="81" spans="2:12" x14ac:dyDescent="0.25">
      <c r="B81" s="20">
        <v>3210</v>
      </c>
      <c r="C81" s="21"/>
      <c r="D81" s="22"/>
      <c r="E81" s="23"/>
      <c r="F81" s="23"/>
      <c r="G81" s="23">
        <v>1503954.9</v>
      </c>
      <c r="H81" s="23">
        <v>1476277.3</v>
      </c>
      <c r="I81" s="23"/>
      <c r="J81" s="23"/>
      <c r="K81" s="23">
        <f>E81+G81+I81</f>
        <v>1503954.9</v>
      </c>
      <c r="L81" s="23">
        <f t="shared" si="11"/>
        <v>1476277.3</v>
      </c>
    </row>
    <row r="82" spans="2:12" ht="69.75" customHeight="1" x14ac:dyDescent="0.25">
      <c r="B82" s="12">
        <v>3111360</v>
      </c>
      <c r="C82" s="13" t="s">
        <v>27</v>
      </c>
      <c r="D82" s="24" t="s">
        <v>22</v>
      </c>
      <c r="E82" s="29">
        <f>E83</f>
        <v>0</v>
      </c>
      <c r="F82" s="37">
        <f t="shared" ref="F82:J82" si="14">F83</f>
        <v>0</v>
      </c>
      <c r="G82" s="37">
        <f t="shared" si="14"/>
        <v>1240670.6000000001</v>
      </c>
      <c r="H82" s="37">
        <f t="shared" si="14"/>
        <v>1075777.5</v>
      </c>
      <c r="I82" s="37">
        <f t="shared" si="14"/>
        <v>0</v>
      </c>
      <c r="J82" s="37">
        <f t="shared" si="14"/>
        <v>0</v>
      </c>
      <c r="K82" s="37">
        <f t="shared" ref="K82:L121" si="15">E82+G82+I82</f>
        <v>1240670.6000000001</v>
      </c>
      <c r="L82" s="37">
        <f t="shared" si="11"/>
        <v>1075777.5</v>
      </c>
    </row>
    <row r="83" spans="2:12" x14ac:dyDescent="0.25">
      <c r="B83" s="20">
        <v>3210</v>
      </c>
      <c r="C83" s="21"/>
      <c r="D83" s="22"/>
      <c r="E83" s="23"/>
      <c r="F83" s="23"/>
      <c r="G83" s="23">
        <v>1240670.6000000001</v>
      </c>
      <c r="H83" s="23">
        <v>1075777.5</v>
      </c>
      <c r="I83" s="23"/>
      <c r="J83" s="23"/>
      <c r="K83" s="23">
        <f t="shared" si="15"/>
        <v>1240670.6000000001</v>
      </c>
      <c r="L83" s="23">
        <f t="shared" si="11"/>
        <v>1075777.5</v>
      </c>
    </row>
    <row r="84" spans="2:12" ht="54" x14ac:dyDescent="0.25">
      <c r="B84" s="16">
        <v>3111370</v>
      </c>
      <c r="C84" s="17" t="s">
        <v>27</v>
      </c>
      <c r="D84" s="24" t="s">
        <v>23</v>
      </c>
      <c r="E84" s="36">
        <f>E85</f>
        <v>0</v>
      </c>
      <c r="F84" s="37">
        <f t="shared" ref="F84:J84" si="16">F85</f>
        <v>0</v>
      </c>
      <c r="G84" s="37">
        <f t="shared" si="16"/>
        <v>3493303</v>
      </c>
      <c r="H84" s="37">
        <f t="shared" si="16"/>
        <v>2931463.1</v>
      </c>
      <c r="I84" s="37">
        <f t="shared" si="16"/>
        <v>0</v>
      </c>
      <c r="J84" s="37">
        <f t="shared" si="16"/>
        <v>0</v>
      </c>
      <c r="K84" s="37">
        <f t="shared" si="15"/>
        <v>3493303</v>
      </c>
      <c r="L84" s="37">
        <f t="shared" si="11"/>
        <v>2931463.1</v>
      </c>
    </row>
    <row r="85" spans="2:12" x14ac:dyDescent="0.25">
      <c r="B85" s="20">
        <v>3210</v>
      </c>
      <c r="C85" s="21"/>
      <c r="D85" s="22"/>
      <c r="E85" s="23"/>
      <c r="F85" s="23"/>
      <c r="G85" s="23">
        <v>3493303</v>
      </c>
      <c r="H85" s="23">
        <v>2931463.1</v>
      </c>
      <c r="I85" s="23"/>
      <c r="J85" s="23"/>
      <c r="K85" s="23">
        <f t="shared" si="15"/>
        <v>3493303</v>
      </c>
      <c r="L85" s="23">
        <f t="shared" si="11"/>
        <v>2931463.1</v>
      </c>
    </row>
    <row r="86" spans="2:12" ht="69" customHeight="1" x14ac:dyDescent="0.25">
      <c r="B86" s="12">
        <v>3111380</v>
      </c>
      <c r="C86" s="13" t="s">
        <v>27</v>
      </c>
      <c r="D86" s="24" t="s">
        <v>24</v>
      </c>
      <c r="E86" s="29">
        <v>0</v>
      </c>
      <c r="F86" s="29">
        <v>0</v>
      </c>
      <c r="G86" s="29">
        <f>G89+G87+G88</f>
        <v>413130.6</v>
      </c>
      <c r="H86" s="34">
        <f t="shared" ref="H86:J86" si="17">H89+H87+H88</f>
        <v>412614.6</v>
      </c>
      <c r="I86" s="34">
        <f t="shared" si="17"/>
        <v>0</v>
      </c>
      <c r="J86" s="34">
        <f t="shared" si="17"/>
        <v>0</v>
      </c>
      <c r="K86" s="37">
        <f>E86+G86+I86</f>
        <v>413130.6</v>
      </c>
      <c r="L86" s="37">
        <f t="shared" si="11"/>
        <v>412614.6</v>
      </c>
    </row>
    <row r="87" spans="2:12" hidden="1" x14ac:dyDescent="0.25">
      <c r="B87" s="20">
        <v>2240</v>
      </c>
      <c r="C87" s="13"/>
      <c r="D87" s="24"/>
      <c r="E87" s="34"/>
      <c r="F87" s="34"/>
      <c r="G87" s="23"/>
      <c r="H87" s="23"/>
      <c r="I87" s="23"/>
      <c r="J87" s="23"/>
      <c r="K87" s="23">
        <f t="shared" si="15"/>
        <v>0</v>
      </c>
      <c r="L87" s="23">
        <f t="shared" si="11"/>
        <v>0</v>
      </c>
    </row>
    <row r="88" spans="2:12" hidden="1" x14ac:dyDescent="0.25">
      <c r="B88" s="20">
        <v>2281</v>
      </c>
      <c r="C88" s="13"/>
      <c r="D88" s="24"/>
      <c r="E88" s="34"/>
      <c r="F88" s="34"/>
      <c r="G88" s="23"/>
      <c r="H88" s="23"/>
      <c r="I88" s="23"/>
      <c r="J88" s="23"/>
      <c r="K88" s="23">
        <f t="shared" si="15"/>
        <v>0</v>
      </c>
      <c r="L88" s="23">
        <f t="shared" si="11"/>
        <v>0</v>
      </c>
    </row>
    <row r="89" spans="2:12" x14ac:dyDescent="0.25">
      <c r="B89" s="20">
        <v>3210</v>
      </c>
      <c r="C89" s="21"/>
      <c r="D89" s="22"/>
      <c r="E89" s="23"/>
      <c r="F89" s="23"/>
      <c r="G89" s="23">
        <v>413130.6</v>
      </c>
      <c r="H89" s="23">
        <v>412614.6</v>
      </c>
      <c r="I89" s="23"/>
      <c r="J89" s="23"/>
      <c r="K89" s="23">
        <f t="shared" si="15"/>
        <v>413130.6</v>
      </c>
      <c r="L89" s="23">
        <f t="shared" si="15"/>
        <v>412614.6</v>
      </c>
    </row>
    <row r="90" spans="2:12" ht="81" x14ac:dyDescent="0.25">
      <c r="B90" s="12">
        <v>3111390</v>
      </c>
      <c r="C90" s="13" t="s">
        <v>16</v>
      </c>
      <c r="D90" s="24" t="s">
        <v>25</v>
      </c>
      <c r="E90" s="19">
        <f t="shared" ref="E90:F90" si="18">E91</f>
        <v>0</v>
      </c>
      <c r="F90" s="19">
        <f t="shared" si="18"/>
        <v>0</v>
      </c>
      <c r="G90" s="19">
        <f>SUM(G91:G93)</f>
        <v>90454.8</v>
      </c>
      <c r="H90" s="43">
        <f>SUM(H91:H93)</f>
        <v>5300.6</v>
      </c>
      <c r="I90" s="43">
        <f>SUM(I91:I93)</f>
        <v>0</v>
      </c>
      <c r="J90" s="43">
        <f>SUM(J91:J93)</f>
        <v>0</v>
      </c>
      <c r="K90" s="43">
        <f t="shared" si="15"/>
        <v>90454.8</v>
      </c>
      <c r="L90" s="43">
        <f t="shared" si="15"/>
        <v>5300.6</v>
      </c>
    </row>
    <row r="91" spans="2:12" x14ac:dyDescent="0.25">
      <c r="B91" s="20">
        <v>2240</v>
      </c>
      <c r="C91" s="22"/>
      <c r="D91" s="22"/>
      <c r="E91" s="23"/>
      <c r="F91" s="23"/>
      <c r="G91" s="23">
        <v>26864.2</v>
      </c>
      <c r="H91" s="23">
        <v>5300.6</v>
      </c>
      <c r="I91" s="23"/>
      <c r="J91" s="23"/>
      <c r="K91" s="23">
        <f t="shared" si="15"/>
        <v>26864.2</v>
      </c>
      <c r="L91" s="23">
        <f t="shared" si="15"/>
        <v>5300.6</v>
      </c>
    </row>
    <row r="92" spans="2:12" x14ac:dyDescent="0.25">
      <c r="B92" s="20">
        <v>3130</v>
      </c>
      <c r="C92" s="13"/>
      <c r="D92" s="22"/>
      <c r="E92" s="23"/>
      <c r="F92" s="23"/>
      <c r="G92" s="23">
        <v>50000</v>
      </c>
      <c r="H92" s="23">
        <v>0</v>
      </c>
      <c r="I92" s="23"/>
      <c r="J92" s="23"/>
      <c r="K92" s="23">
        <f t="shared" si="15"/>
        <v>50000</v>
      </c>
      <c r="L92" s="23">
        <f t="shared" si="15"/>
        <v>0</v>
      </c>
    </row>
    <row r="93" spans="2:12" x14ac:dyDescent="0.25">
      <c r="B93" s="20">
        <v>3140</v>
      </c>
      <c r="C93" s="13"/>
      <c r="D93" s="22"/>
      <c r="E93" s="23"/>
      <c r="F93" s="23"/>
      <c r="G93" s="23">
        <v>13590.6</v>
      </c>
      <c r="H93" s="23">
        <v>0</v>
      </c>
      <c r="I93" s="23"/>
      <c r="J93" s="23"/>
      <c r="K93" s="23">
        <f t="shared" si="15"/>
        <v>13590.6</v>
      </c>
      <c r="L93" s="23">
        <f t="shared" si="15"/>
        <v>0</v>
      </c>
    </row>
    <row r="94" spans="2:12" ht="135.75" customHeight="1" x14ac:dyDescent="0.25">
      <c r="B94" s="12">
        <v>3111400</v>
      </c>
      <c r="C94" s="17" t="s">
        <v>27</v>
      </c>
      <c r="D94" s="24" t="s">
        <v>32</v>
      </c>
      <c r="E94" s="37">
        <f>E95+E96</f>
        <v>0</v>
      </c>
      <c r="F94" s="37">
        <f t="shared" ref="F94:J94" si="19">F95+F96</f>
        <v>0</v>
      </c>
      <c r="G94" s="37">
        <f t="shared" si="19"/>
        <v>6787117.8000000007</v>
      </c>
      <c r="H94" s="37">
        <f t="shared" si="19"/>
        <v>6787117.8000000007</v>
      </c>
      <c r="I94" s="37">
        <f t="shared" si="19"/>
        <v>0</v>
      </c>
      <c r="J94" s="37">
        <f t="shared" si="19"/>
        <v>0</v>
      </c>
      <c r="K94" s="37">
        <f t="shared" si="15"/>
        <v>6787117.8000000007</v>
      </c>
      <c r="L94" s="37">
        <f t="shared" si="11"/>
        <v>6787117.8000000007</v>
      </c>
    </row>
    <row r="95" spans="2:12" x14ac:dyDescent="0.25">
      <c r="B95" s="20">
        <v>2240</v>
      </c>
      <c r="C95" s="13"/>
      <c r="D95" s="22"/>
      <c r="E95" s="23"/>
      <c r="F95" s="23"/>
      <c r="G95" s="23">
        <v>57048.4</v>
      </c>
      <c r="H95" s="23">
        <v>57048.4</v>
      </c>
      <c r="I95" s="23"/>
      <c r="J95" s="23"/>
      <c r="K95" s="23">
        <f t="shared" si="15"/>
        <v>57048.4</v>
      </c>
      <c r="L95" s="23">
        <f t="shared" si="11"/>
        <v>57048.4</v>
      </c>
    </row>
    <row r="96" spans="2:12" x14ac:dyDescent="0.25">
      <c r="B96" s="20">
        <v>3110</v>
      </c>
      <c r="C96" s="13"/>
      <c r="D96" s="22"/>
      <c r="E96" s="23"/>
      <c r="F96" s="23"/>
      <c r="G96" s="23">
        <v>6730069.4000000004</v>
      </c>
      <c r="H96" s="23">
        <v>6730069.4000000004</v>
      </c>
      <c r="I96" s="23"/>
      <c r="J96" s="23"/>
      <c r="K96" s="23">
        <f t="shared" si="15"/>
        <v>6730069.4000000004</v>
      </c>
      <c r="L96" s="23">
        <f t="shared" si="11"/>
        <v>6730069.4000000004</v>
      </c>
    </row>
    <row r="97" spans="2:12" ht="122.25" customHeight="1" x14ac:dyDescent="0.25">
      <c r="B97" s="16">
        <v>3111440</v>
      </c>
      <c r="C97" s="17" t="s">
        <v>41</v>
      </c>
      <c r="D97" s="24" t="s">
        <v>40</v>
      </c>
      <c r="E97" s="37">
        <f>E98</f>
        <v>8910</v>
      </c>
      <c r="F97" s="37">
        <f t="shared" ref="F97:H97" si="20">F98</f>
        <v>0</v>
      </c>
      <c r="G97" s="37">
        <f t="shared" si="20"/>
        <v>0</v>
      </c>
      <c r="H97" s="37">
        <f t="shared" si="20"/>
        <v>0</v>
      </c>
      <c r="I97" s="37">
        <f t="shared" ref="I97" si="21">I98</f>
        <v>0</v>
      </c>
      <c r="J97" s="37">
        <f t="shared" ref="J97" si="22">J98</f>
        <v>0</v>
      </c>
      <c r="K97" s="37">
        <f t="shared" si="15"/>
        <v>8910</v>
      </c>
      <c r="L97" s="37">
        <f t="shared" si="11"/>
        <v>0</v>
      </c>
    </row>
    <row r="98" spans="2:12" x14ac:dyDescent="0.25">
      <c r="B98" s="20">
        <v>2610</v>
      </c>
      <c r="C98" s="17"/>
      <c r="D98" s="24"/>
      <c r="E98" s="23">
        <v>8910</v>
      </c>
      <c r="F98" s="23">
        <v>0</v>
      </c>
      <c r="G98" s="23"/>
      <c r="H98" s="23"/>
      <c r="I98" s="23"/>
      <c r="J98" s="23"/>
      <c r="K98" s="23">
        <f t="shared" si="15"/>
        <v>8910</v>
      </c>
      <c r="L98" s="23">
        <f t="shared" si="11"/>
        <v>0</v>
      </c>
    </row>
    <row r="99" spans="2:12" ht="81" x14ac:dyDescent="0.25">
      <c r="B99" s="16">
        <v>3111450</v>
      </c>
      <c r="C99" s="17" t="s">
        <v>16</v>
      </c>
      <c r="D99" s="24" t="s">
        <v>33</v>
      </c>
      <c r="E99" s="43">
        <f t="shared" ref="E99:F99" si="23">E100</f>
        <v>0</v>
      </c>
      <c r="F99" s="43">
        <f t="shared" si="23"/>
        <v>0</v>
      </c>
      <c r="G99" s="43">
        <f>G100</f>
        <v>256000</v>
      </c>
      <c r="H99" s="43">
        <f t="shared" ref="H99:J99" si="24">H100</f>
        <v>256000</v>
      </c>
      <c r="I99" s="43">
        <f t="shared" si="24"/>
        <v>0</v>
      </c>
      <c r="J99" s="43">
        <f t="shared" si="24"/>
        <v>0</v>
      </c>
      <c r="K99" s="43">
        <f t="shared" si="15"/>
        <v>256000</v>
      </c>
      <c r="L99" s="43">
        <f t="shared" si="11"/>
        <v>256000</v>
      </c>
    </row>
    <row r="100" spans="2:12" x14ac:dyDescent="0.25">
      <c r="B100" s="20">
        <v>2281</v>
      </c>
      <c r="C100" s="17"/>
      <c r="D100" s="24"/>
      <c r="E100" s="23"/>
      <c r="F100" s="23"/>
      <c r="G100" s="23">
        <v>256000</v>
      </c>
      <c r="H100" s="23">
        <v>256000</v>
      </c>
      <c r="I100" s="23"/>
      <c r="J100" s="23"/>
      <c r="K100" s="23">
        <f t="shared" si="15"/>
        <v>256000</v>
      </c>
      <c r="L100" s="23">
        <f t="shared" si="11"/>
        <v>256000</v>
      </c>
    </row>
    <row r="101" spans="2:12" ht="42.75" customHeight="1" x14ac:dyDescent="0.25">
      <c r="B101" s="16">
        <v>3111500</v>
      </c>
      <c r="C101" s="17" t="s">
        <v>27</v>
      </c>
      <c r="D101" s="24" t="s">
        <v>34</v>
      </c>
      <c r="E101" s="45">
        <f t="shared" ref="E101:F101" si="25">E102+E103</f>
        <v>0</v>
      </c>
      <c r="F101" s="45">
        <f t="shared" si="25"/>
        <v>0</v>
      </c>
      <c r="G101" s="45">
        <f>G102+G103</f>
        <v>17040</v>
      </c>
      <c r="H101" s="45">
        <f t="shared" ref="H101:J101" si="26">H102+H103</f>
        <v>17040</v>
      </c>
      <c r="I101" s="45">
        <f t="shared" si="26"/>
        <v>0</v>
      </c>
      <c r="J101" s="45">
        <f t="shared" si="26"/>
        <v>0</v>
      </c>
      <c r="K101" s="37">
        <f t="shared" si="15"/>
        <v>17040</v>
      </c>
      <c r="L101" s="37">
        <f t="shared" si="11"/>
        <v>17040</v>
      </c>
    </row>
    <row r="102" spans="2:12" x14ac:dyDescent="0.25">
      <c r="B102" s="46">
        <v>2240</v>
      </c>
      <c r="C102" s="17"/>
      <c r="D102" s="24"/>
      <c r="E102" s="23"/>
      <c r="F102" s="23"/>
      <c r="G102" s="23">
        <v>353.2</v>
      </c>
      <c r="H102" s="23">
        <v>353.2</v>
      </c>
      <c r="I102" s="23"/>
      <c r="J102" s="23"/>
      <c r="K102" s="23">
        <f t="shared" si="15"/>
        <v>353.2</v>
      </c>
      <c r="L102" s="23">
        <f t="shared" si="11"/>
        <v>353.2</v>
      </c>
    </row>
    <row r="103" spans="2:12" x14ac:dyDescent="0.25">
      <c r="B103" s="20">
        <v>3110</v>
      </c>
      <c r="C103" s="17"/>
      <c r="D103" s="24"/>
      <c r="E103" s="23"/>
      <c r="F103" s="23"/>
      <c r="G103" s="23">
        <v>16686.8</v>
      </c>
      <c r="H103" s="23">
        <v>16686.8</v>
      </c>
      <c r="I103" s="23"/>
      <c r="J103" s="23"/>
      <c r="K103" s="23">
        <f t="shared" si="15"/>
        <v>16686.8</v>
      </c>
      <c r="L103" s="23">
        <f t="shared" si="11"/>
        <v>16686.8</v>
      </c>
    </row>
    <row r="104" spans="2:12" ht="54" customHeight="1" x14ac:dyDescent="0.25">
      <c r="B104" s="16">
        <v>3111510</v>
      </c>
      <c r="C104" s="17" t="s">
        <v>27</v>
      </c>
      <c r="D104" s="24" t="s">
        <v>35</v>
      </c>
      <c r="E104" s="45">
        <f t="shared" ref="E104:F104" si="27">E105+E106</f>
        <v>0</v>
      </c>
      <c r="F104" s="45">
        <f t="shared" si="27"/>
        <v>0</v>
      </c>
      <c r="G104" s="45">
        <f>G105+G106</f>
        <v>334380</v>
      </c>
      <c r="H104" s="45">
        <f t="shared" ref="H104:J104" si="28">H105+H106</f>
        <v>0</v>
      </c>
      <c r="I104" s="45">
        <f t="shared" si="28"/>
        <v>0</v>
      </c>
      <c r="J104" s="45">
        <f t="shared" si="28"/>
        <v>0</v>
      </c>
      <c r="K104" s="45">
        <f t="shared" si="15"/>
        <v>334380</v>
      </c>
      <c r="L104" s="37">
        <f t="shared" si="11"/>
        <v>0</v>
      </c>
    </row>
    <row r="105" spans="2:12" x14ac:dyDescent="0.25">
      <c r="B105" s="20">
        <v>2240</v>
      </c>
      <c r="C105" s="17"/>
      <c r="D105" s="24"/>
      <c r="E105" s="23"/>
      <c r="F105" s="23"/>
      <c r="G105" s="23">
        <v>38605</v>
      </c>
      <c r="H105" s="23">
        <v>0</v>
      </c>
      <c r="I105" s="23"/>
      <c r="J105" s="23"/>
      <c r="K105" s="23">
        <f t="shared" si="15"/>
        <v>38605</v>
      </c>
      <c r="L105" s="23">
        <f t="shared" si="11"/>
        <v>0</v>
      </c>
    </row>
    <row r="106" spans="2:12" x14ac:dyDescent="0.25">
      <c r="B106" s="20">
        <v>3110</v>
      </c>
      <c r="C106" s="17"/>
      <c r="D106" s="24"/>
      <c r="E106" s="23"/>
      <c r="F106" s="23"/>
      <c r="G106" s="23">
        <v>295775</v>
      </c>
      <c r="H106" s="23">
        <v>0</v>
      </c>
      <c r="I106" s="23"/>
      <c r="J106" s="23"/>
      <c r="K106" s="23">
        <f t="shared" si="15"/>
        <v>295775</v>
      </c>
      <c r="L106" s="23">
        <f t="shared" si="11"/>
        <v>0</v>
      </c>
    </row>
    <row r="107" spans="2:12" ht="32.25" customHeight="1" x14ac:dyDescent="0.25">
      <c r="B107" s="12">
        <v>3111600</v>
      </c>
      <c r="C107" s="13" t="s">
        <v>16</v>
      </c>
      <c r="D107" s="14" t="s">
        <v>19</v>
      </c>
      <c r="E107" s="15">
        <f t="shared" ref="E107:F107" si="29">E108</f>
        <v>0</v>
      </c>
      <c r="F107" s="15">
        <f t="shared" si="29"/>
        <v>0</v>
      </c>
      <c r="G107" s="15">
        <f>G108</f>
        <v>7134785</v>
      </c>
      <c r="H107" s="15">
        <f>H108</f>
        <v>1726214</v>
      </c>
      <c r="I107" s="31">
        <f t="shared" ref="I107:J107" si="30">I108</f>
        <v>0</v>
      </c>
      <c r="J107" s="31">
        <f t="shared" si="30"/>
        <v>0</v>
      </c>
      <c r="K107" s="37">
        <f t="shared" si="15"/>
        <v>7134785</v>
      </c>
      <c r="L107" s="37">
        <f t="shared" si="11"/>
        <v>1726214</v>
      </c>
    </row>
    <row r="108" spans="2:12" x14ac:dyDescent="0.25">
      <c r="B108" s="6">
        <v>4112</v>
      </c>
      <c r="C108" s="11"/>
      <c r="D108" s="11"/>
      <c r="E108" s="10"/>
      <c r="F108" s="10"/>
      <c r="G108" s="10">
        <v>7134785</v>
      </c>
      <c r="H108" s="10">
        <v>1726214</v>
      </c>
      <c r="I108" s="10"/>
      <c r="J108" s="10"/>
      <c r="K108" s="23">
        <f t="shared" si="15"/>
        <v>7134785</v>
      </c>
      <c r="L108" s="23">
        <f t="shared" si="11"/>
        <v>1726214</v>
      </c>
    </row>
    <row r="109" spans="2:12" ht="54" x14ac:dyDescent="0.25">
      <c r="B109" s="12">
        <v>3111610</v>
      </c>
      <c r="C109" s="13" t="s">
        <v>16</v>
      </c>
      <c r="D109" s="14" t="s">
        <v>20</v>
      </c>
      <c r="E109" s="15">
        <f t="shared" ref="E109:J109" si="31">E110+E111</f>
        <v>0</v>
      </c>
      <c r="F109" s="15">
        <f t="shared" si="31"/>
        <v>0</v>
      </c>
      <c r="G109" s="15">
        <f t="shared" si="31"/>
        <v>132426.20000000001</v>
      </c>
      <c r="H109" s="15">
        <f t="shared" si="31"/>
        <v>14099.2</v>
      </c>
      <c r="I109" s="31">
        <f t="shared" si="31"/>
        <v>0</v>
      </c>
      <c r="J109" s="31">
        <f t="shared" si="31"/>
        <v>0</v>
      </c>
      <c r="K109" s="37">
        <f t="shared" si="15"/>
        <v>132426.20000000001</v>
      </c>
      <c r="L109" s="37">
        <f t="shared" si="11"/>
        <v>14099.2</v>
      </c>
    </row>
    <row r="110" spans="2:12" x14ac:dyDescent="0.25">
      <c r="B110" s="6">
        <v>2240</v>
      </c>
      <c r="C110" s="13"/>
      <c r="D110" s="14"/>
      <c r="E110" s="15"/>
      <c r="F110" s="15"/>
      <c r="G110" s="10">
        <v>132426.20000000001</v>
      </c>
      <c r="H110" s="10">
        <v>14099.2</v>
      </c>
      <c r="I110" s="10"/>
      <c r="J110" s="10"/>
      <c r="K110" s="23">
        <f t="shared" si="15"/>
        <v>132426.20000000001</v>
      </c>
      <c r="L110" s="23">
        <f t="shared" si="11"/>
        <v>14099.2</v>
      </c>
    </row>
    <row r="111" spans="2:12" hidden="1" x14ac:dyDescent="0.25">
      <c r="B111" s="6">
        <v>3210</v>
      </c>
      <c r="C111" s="11"/>
      <c r="D111" s="11"/>
      <c r="E111" s="10"/>
      <c r="F111" s="10"/>
      <c r="G111" s="10"/>
      <c r="H111" s="10"/>
      <c r="I111" s="10"/>
      <c r="J111" s="10"/>
      <c r="K111" s="23">
        <f t="shared" si="15"/>
        <v>0</v>
      </c>
      <c r="L111" s="23">
        <f t="shared" si="11"/>
        <v>0</v>
      </c>
    </row>
    <row r="112" spans="2:12" ht="56.25" customHeight="1" x14ac:dyDescent="0.25">
      <c r="B112" s="12">
        <v>3111630</v>
      </c>
      <c r="C112" s="13" t="s">
        <v>16</v>
      </c>
      <c r="D112" s="18" t="s">
        <v>26</v>
      </c>
      <c r="E112" s="15">
        <f t="shared" ref="E112:G112" si="32">E113</f>
        <v>0</v>
      </c>
      <c r="F112" s="15">
        <f t="shared" si="32"/>
        <v>0</v>
      </c>
      <c r="G112" s="27">
        <f t="shared" si="32"/>
        <v>949799.1</v>
      </c>
      <c r="H112" s="15">
        <f t="shared" ref="H112:J112" si="33">H113</f>
        <v>219148.79999999999</v>
      </c>
      <c r="I112" s="31">
        <f t="shared" si="33"/>
        <v>0</v>
      </c>
      <c r="J112" s="31">
        <f t="shared" si="33"/>
        <v>0</v>
      </c>
      <c r="K112" s="37">
        <f t="shared" si="15"/>
        <v>949799.1</v>
      </c>
      <c r="L112" s="37">
        <f t="shared" si="11"/>
        <v>219148.79999999999</v>
      </c>
    </row>
    <row r="113" spans="2:12" x14ac:dyDescent="0.25">
      <c r="B113" s="20">
        <v>4112</v>
      </c>
      <c r="C113" s="17"/>
      <c r="D113" s="18"/>
      <c r="E113" s="23"/>
      <c r="F113" s="19"/>
      <c r="G113" s="23">
        <v>949799.1</v>
      </c>
      <c r="H113" s="23">
        <v>219148.79999999999</v>
      </c>
      <c r="I113" s="23"/>
      <c r="J113" s="23"/>
      <c r="K113" s="23">
        <f t="shared" si="15"/>
        <v>949799.1</v>
      </c>
      <c r="L113" s="23">
        <f t="shared" si="11"/>
        <v>219148.79999999999</v>
      </c>
    </row>
    <row r="114" spans="2:12" ht="135" x14ac:dyDescent="0.25">
      <c r="B114" s="12">
        <v>3111840</v>
      </c>
      <c r="C114" s="13" t="s">
        <v>42</v>
      </c>
      <c r="D114" s="18" t="s">
        <v>43</v>
      </c>
      <c r="E114" s="40">
        <f>E115</f>
        <v>8000000</v>
      </c>
      <c r="F114" s="40">
        <f t="shared" ref="F114:J114" si="34">F115</f>
        <v>7438800</v>
      </c>
      <c r="G114" s="40">
        <f t="shared" si="34"/>
        <v>0</v>
      </c>
      <c r="H114" s="40">
        <f t="shared" si="34"/>
        <v>0</v>
      </c>
      <c r="I114" s="40">
        <f t="shared" si="34"/>
        <v>0</v>
      </c>
      <c r="J114" s="40">
        <f t="shared" si="34"/>
        <v>0</v>
      </c>
      <c r="K114" s="40">
        <f t="shared" si="15"/>
        <v>8000000</v>
      </c>
      <c r="L114" s="40">
        <f t="shared" si="11"/>
        <v>7438800</v>
      </c>
    </row>
    <row r="115" spans="2:12" x14ac:dyDescent="0.25">
      <c r="B115" s="20">
        <v>3210</v>
      </c>
      <c r="C115" s="17"/>
      <c r="D115" s="18"/>
      <c r="E115" s="23">
        <v>8000000</v>
      </c>
      <c r="F115" s="23">
        <v>7438800</v>
      </c>
      <c r="G115" s="23"/>
      <c r="H115" s="23"/>
      <c r="I115" s="23"/>
      <c r="J115" s="23"/>
      <c r="K115" s="23">
        <f t="shared" si="15"/>
        <v>8000000</v>
      </c>
      <c r="L115" s="23">
        <f t="shared" si="11"/>
        <v>7438800</v>
      </c>
    </row>
    <row r="116" spans="2:12" ht="96" customHeight="1" x14ac:dyDescent="0.25">
      <c r="B116" s="12">
        <v>3111700</v>
      </c>
      <c r="C116" s="13" t="s">
        <v>16</v>
      </c>
      <c r="D116" s="18" t="s">
        <v>36</v>
      </c>
      <c r="E116" s="39">
        <f>E117</f>
        <v>3938352.7</v>
      </c>
      <c r="F116" s="39">
        <f t="shared" ref="F116:J116" si="35">F117</f>
        <v>3938352.7</v>
      </c>
      <c r="G116" s="39">
        <f t="shared" si="35"/>
        <v>0</v>
      </c>
      <c r="H116" s="39">
        <f t="shared" si="35"/>
        <v>0</v>
      </c>
      <c r="I116" s="39">
        <f t="shared" si="35"/>
        <v>0</v>
      </c>
      <c r="J116" s="39">
        <f t="shared" si="35"/>
        <v>0</v>
      </c>
      <c r="K116" s="37">
        <f t="shared" si="15"/>
        <v>3938352.7</v>
      </c>
      <c r="L116" s="37">
        <f t="shared" si="11"/>
        <v>3938352.7</v>
      </c>
    </row>
    <row r="117" spans="2:12" x14ac:dyDescent="0.25">
      <c r="B117" s="20">
        <v>2281</v>
      </c>
      <c r="C117" s="17"/>
      <c r="D117" s="18"/>
      <c r="E117" s="23">
        <v>3938352.7</v>
      </c>
      <c r="F117" s="23">
        <v>3938352.7</v>
      </c>
      <c r="G117" s="23"/>
      <c r="H117" s="23"/>
      <c r="I117" s="23"/>
      <c r="J117" s="23"/>
      <c r="K117" s="23">
        <f t="shared" si="15"/>
        <v>3938352.7</v>
      </c>
      <c r="L117" s="23">
        <f t="shared" si="11"/>
        <v>3938352.7</v>
      </c>
    </row>
    <row r="118" spans="2:12" ht="54" x14ac:dyDescent="0.25">
      <c r="B118" s="12">
        <v>3111710</v>
      </c>
      <c r="C118" s="13" t="s">
        <v>38</v>
      </c>
      <c r="D118" s="18" t="s">
        <v>37</v>
      </c>
      <c r="E118" s="39">
        <f>E119</f>
        <v>10000000</v>
      </c>
      <c r="F118" s="39">
        <f t="shared" ref="F118:J118" si="36">F119</f>
        <v>9441292</v>
      </c>
      <c r="G118" s="39">
        <f t="shared" si="36"/>
        <v>0</v>
      </c>
      <c r="H118" s="39">
        <f t="shared" si="36"/>
        <v>0</v>
      </c>
      <c r="I118" s="39">
        <f t="shared" si="36"/>
        <v>0</v>
      </c>
      <c r="J118" s="39">
        <f t="shared" si="36"/>
        <v>0</v>
      </c>
      <c r="K118" s="37">
        <f t="shared" si="15"/>
        <v>10000000</v>
      </c>
      <c r="L118" s="37">
        <f t="shared" ref="L118:L121" si="37">F118+H118+J118</f>
        <v>9441292</v>
      </c>
    </row>
    <row r="119" spans="2:12" x14ac:dyDescent="0.25">
      <c r="B119" s="20">
        <v>3210</v>
      </c>
      <c r="C119" s="38"/>
      <c r="D119" s="38"/>
      <c r="E119" s="23">
        <v>10000000</v>
      </c>
      <c r="F119" s="23">
        <v>9441292</v>
      </c>
      <c r="G119" s="38"/>
      <c r="H119" s="38"/>
      <c r="I119" s="38"/>
      <c r="J119" s="38"/>
      <c r="K119" s="23">
        <f t="shared" si="15"/>
        <v>10000000</v>
      </c>
      <c r="L119" s="23">
        <f t="shared" si="37"/>
        <v>9441292</v>
      </c>
    </row>
    <row r="120" spans="2:12" ht="175.5" x14ac:dyDescent="0.25">
      <c r="B120" s="12">
        <v>3111720</v>
      </c>
      <c r="C120" s="13" t="s">
        <v>27</v>
      </c>
      <c r="D120" s="18" t="s">
        <v>39</v>
      </c>
      <c r="E120" s="39">
        <f>E121</f>
        <v>37000.199999999997</v>
      </c>
      <c r="F120" s="39">
        <f t="shared" ref="F120:J120" si="38">F121</f>
        <v>0</v>
      </c>
      <c r="G120" s="39">
        <f t="shared" si="38"/>
        <v>0</v>
      </c>
      <c r="H120" s="39">
        <f t="shared" si="38"/>
        <v>0</v>
      </c>
      <c r="I120" s="39">
        <f t="shared" si="38"/>
        <v>0</v>
      </c>
      <c r="J120" s="39">
        <f t="shared" si="38"/>
        <v>0</v>
      </c>
      <c r="K120" s="37">
        <f t="shared" si="15"/>
        <v>37000.199999999997</v>
      </c>
      <c r="L120" s="37">
        <f t="shared" si="37"/>
        <v>0</v>
      </c>
    </row>
    <row r="121" spans="2:12" x14ac:dyDescent="0.25">
      <c r="B121" s="20">
        <v>2610</v>
      </c>
      <c r="C121" s="38"/>
      <c r="D121" s="38"/>
      <c r="E121" s="23">
        <v>37000.199999999997</v>
      </c>
      <c r="F121" s="23">
        <v>0</v>
      </c>
      <c r="G121" s="23"/>
      <c r="H121" s="23"/>
      <c r="I121" s="23"/>
      <c r="J121" s="23"/>
      <c r="K121" s="23">
        <f t="shared" si="15"/>
        <v>37000.199999999997</v>
      </c>
      <c r="L121" s="23">
        <f t="shared" si="37"/>
        <v>0</v>
      </c>
    </row>
  </sheetData>
  <mergeCells count="18">
    <mergeCell ref="L11:L12"/>
    <mergeCell ref="B12:D12"/>
    <mergeCell ref="B37:D37"/>
    <mergeCell ref="B11:D11"/>
    <mergeCell ref="E11:E12"/>
    <mergeCell ref="F11:F12"/>
    <mergeCell ref="G11:G12"/>
    <mergeCell ref="H11:H12"/>
    <mergeCell ref="K11:K12"/>
    <mergeCell ref="I11:I12"/>
    <mergeCell ref="J11:J12"/>
    <mergeCell ref="K8:L8"/>
    <mergeCell ref="B8:B9"/>
    <mergeCell ref="C8:C9"/>
    <mergeCell ref="D8:D9"/>
    <mergeCell ref="E8:F8"/>
    <mergeCell ref="G8:H8"/>
    <mergeCell ref="I8:J8"/>
  </mergeCells>
  <pageMargins left="0.35433070866141736" right="0.23622047244094491" top="0.35433070866141736" bottom="1.1417322834645669" header="0.31496062992125984" footer="0.31496062992125984"/>
  <pageSetup paperSize="9" scale="63"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за кодами (311)</vt:lpstr>
      <vt:lpstr>'за кодами (311)'!Print_Area</vt:lpstr>
      <vt:lpstr>'за кодами (311)'!Print_Titles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Belkina</dc:creator>
  <cp:lastModifiedBy>Кришка Наталія Валеріївна</cp:lastModifiedBy>
  <cp:lastPrinted>2026-03-16T09:29:45Z</cp:lastPrinted>
  <dcterms:created xsi:type="dcterms:W3CDTF">2019-03-06T14:02:14Z</dcterms:created>
  <dcterms:modified xsi:type="dcterms:W3CDTF">2026-03-23T14:30:53Z</dcterms:modified>
</cp:coreProperties>
</file>