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2023\Публічне представлення 2023\"/>
    </mc:Choice>
  </mc:AlternateContent>
  <bookViews>
    <workbookView xWindow="-120" yWindow="-120" windowWidth="29040" windowHeight="15840"/>
  </bookViews>
  <sheets>
    <sheet name="за кодами (311)" sheetId="1" r:id="rId1"/>
    <sheet name="за кодами (313)" sheetId="2" r:id="rId2"/>
  </sheets>
  <definedNames>
    <definedName name="_xlnm.Print_Titles" localSheetId="0">'за кодами (311)'!$8:$10</definedName>
  </definedNames>
  <calcPr calcId="162913" iterateDelta="1E-4"/>
</workbook>
</file>

<file path=xl/calcChain.xml><?xml version="1.0" encoding="utf-8"?>
<calcChain xmlns="http://schemas.openxmlformats.org/spreadsheetml/2006/main">
  <c r="J101" i="1" l="1"/>
  <c r="J100" i="1"/>
  <c r="I101" i="1"/>
  <c r="I100" i="1"/>
  <c r="E99" i="1"/>
  <c r="F99" i="1"/>
  <c r="H99" i="1"/>
  <c r="G99" i="1"/>
  <c r="H94" i="1"/>
  <c r="G94" i="1"/>
  <c r="H92" i="1"/>
  <c r="G92" i="1"/>
  <c r="H90" i="1"/>
  <c r="G90" i="1"/>
  <c r="H88" i="1"/>
  <c r="G88" i="1"/>
  <c r="H86" i="1"/>
  <c r="G86" i="1"/>
  <c r="J80" i="1"/>
  <c r="I80" i="1"/>
  <c r="H78" i="1"/>
  <c r="G78" i="1"/>
  <c r="F78" i="1"/>
  <c r="E78" i="1"/>
  <c r="J81" i="1"/>
  <c r="I81" i="1"/>
  <c r="J79" i="1"/>
  <c r="I79" i="1"/>
  <c r="H82" i="1"/>
  <c r="J82" i="1" s="1"/>
  <c r="G82" i="1"/>
  <c r="I82" i="1" s="1"/>
  <c r="J87" i="1"/>
  <c r="J86" i="1" s="1"/>
  <c r="I87" i="1"/>
  <c r="I86" i="1" s="1"/>
  <c r="J89" i="1"/>
  <c r="J88" i="1" s="1"/>
  <c r="J91" i="1"/>
  <c r="J90" i="1" s="1"/>
  <c r="I89" i="1"/>
  <c r="I88" i="1" s="1"/>
  <c r="I91" i="1"/>
  <c r="I90" i="1" s="1"/>
  <c r="J83" i="1"/>
  <c r="J84" i="1"/>
  <c r="J85" i="1"/>
  <c r="J93" i="1"/>
  <c r="J92" i="1" s="1"/>
  <c r="J95" i="1"/>
  <c r="J94" i="1" s="1"/>
  <c r="I83" i="1"/>
  <c r="I84" i="1"/>
  <c r="I85" i="1"/>
  <c r="I93" i="1"/>
  <c r="I92" i="1" s="1"/>
  <c r="I95" i="1"/>
  <c r="I94" i="1" s="1"/>
  <c r="J68" i="1"/>
  <c r="I68" i="1"/>
  <c r="E31" i="1"/>
  <c r="F31" i="1"/>
  <c r="G31" i="1"/>
  <c r="H31" i="1"/>
  <c r="J62" i="1"/>
  <c r="I62" i="1"/>
  <c r="G76" i="1"/>
  <c r="H76" i="1"/>
  <c r="F76" i="1"/>
  <c r="E76" i="1"/>
  <c r="J99" i="1" l="1"/>
  <c r="I99" i="1"/>
  <c r="I78" i="1"/>
  <c r="J78" i="1"/>
  <c r="H96" i="1"/>
  <c r="G96" i="1"/>
  <c r="J98" i="1"/>
  <c r="I98" i="1"/>
  <c r="J48" i="1" l="1"/>
  <c r="J24" i="1" s="1"/>
  <c r="E24" i="1"/>
  <c r="F24" i="1"/>
  <c r="G24" i="1"/>
  <c r="H24" i="1"/>
  <c r="I48" i="1"/>
  <c r="I24" i="1" s="1"/>
  <c r="E33" i="1"/>
  <c r="F33" i="1"/>
  <c r="G33" i="1"/>
  <c r="H33" i="1"/>
  <c r="F37" i="1"/>
  <c r="G37" i="1"/>
  <c r="H37" i="1"/>
  <c r="E37" i="1"/>
  <c r="J51" i="1"/>
  <c r="I51" i="1"/>
  <c r="J47" i="1"/>
  <c r="J22" i="1" s="1"/>
  <c r="I47" i="1"/>
  <c r="I22" i="1" s="1"/>
  <c r="E22" i="1"/>
  <c r="F22" i="1"/>
  <c r="G22" i="1"/>
  <c r="H22" i="1"/>
  <c r="E21" i="1" l="1"/>
  <c r="F21" i="1"/>
  <c r="G21" i="1"/>
  <c r="H21" i="1"/>
  <c r="J46" i="1"/>
  <c r="J21" i="1" s="1"/>
  <c r="I46" i="1"/>
  <c r="I21" i="1" s="1"/>
  <c r="G107" i="1"/>
  <c r="H35" i="1" l="1"/>
  <c r="H34" i="1"/>
  <c r="H32" i="1"/>
  <c r="H30" i="1"/>
  <c r="H29" i="1"/>
  <c r="H28" i="1"/>
  <c r="H27" i="1"/>
  <c r="H26" i="1"/>
  <c r="H25" i="1"/>
  <c r="H23" i="1"/>
  <c r="H20" i="1"/>
  <c r="H19" i="1"/>
  <c r="H18" i="1"/>
  <c r="H17" i="1"/>
  <c r="H16" i="1"/>
  <c r="H15" i="1"/>
  <c r="H14" i="1"/>
  <c r="H13" i="1"/>
  <c r="G35" i="1"/>
  <c r="G34" i="1"/>
  <c r="G32" i="1"/>
  <c r="G30" i="1"/>
  <c r="G29" i="1"/>
  <c r="G28" i="1"/>
  <c r="G27" i="1"/>
  <c r="G26" i="1"/>
  <c r="G25" i="1"/>
  <c r="G23" i="1"/>
  <c r="G20" i="1"/>
  <c r="G19" i="1"/>
  <c r="G18" i="1"/>
  <c r="G17" i="1"/>
  <c r="G16" i="1"/>
  <c r="G15" i="1"/>
  <c r="G14" i="1"/>
  <c r="G13" i="1"/>
  <c r="F35" i="1"/>
  <c r="F34" i="1"/>
  <c r="F32" i="1"/>
  <c r="F30" i="1"/>
  <c r="F29" i="1"/>
  <c r="F28" i="1"/>
  <c r="F27" i="1"/>
  <c r="F26" i="1"/>
  <c r="F25" i="1"/>
  <c r="F23" i="1"/>
  <c r="F20" i="1"/>
  <c r="F19" i="1"/>
  <c r="F18" i="1"/>
  <c r="F17" i="1"/>
  <c r="F16" i="1"/>
  <c r="F15" i="1"/>
  <c r="F14" i="1"/>
  <c r="F13" i="1"/>
  <c r="E35" i="1"/>
  <c r="E34" i="1"/>
  <c r="E32" i="1"/>
  <c r="E30" i="1"/>
  <c r="E29" i="1"/>
  <c r="E28" i="1"/>
  <c r="E27" i="1"/>
  <c r="E26" i="1"/>
  <c r="E25" i="1"/>
  <c r="E23" i="1"/>
  <c r="E20" i="1"/>
  <c r="E19" i="1"/>
  <c r="E18" i="1"/>
  <c r="E17" i="1"/>
  <c r="E16" i="1"/>
  <c r="E15" i="1"/>
  <c r="E14" i="1"/>
  <c r="E13" i="1"/>
  <c r="J18" i="2" l="1"/>
  <c r="I18" i="2"/>
  <c r="J17" i="2"/>
  <c r="I17" i="2"/>
  <c r="J106" i="1" l="1"/>
  <c r="J105" i="1"/>
  <c r="I106" i="1"/>
  <c r="I105" i="1"/>
  <c r="J103" i="1"/>
  <c r="I103" i="1"/>
  <c r="J57" i="1"/>
  <c r="I57" i="1"/>
  <c r="J61" i="1"/>
  <c r="J63" i="1"/>
  <c r="J27" i="1" s="1"/>
  <c r="J64" i="1"/>
  <c r="J28" i="1" s="1"/>
  <c r="J65" i="1"/>
  <c r="J66" i="1"/>
  <c r="J67" i="1"/>
  <c r="J70" i="1"/>
  <c r="I61" i="1"/>
  <c r="I63" i="1"/>
  <c r="I27" i="1" s="1"/>
  <c r="I64" i="1"/>
  <c r="I28" i="1" s="1"/>
  <c r="I65" i="1"/>
  <c r="I66" i="1"/>
  <c r="I67" i="1"/>
  <c r="I70" i="1"/>
  <c r="J54" i="1"/>
  <c r="J55" i="1"/>
  <c r="J56" i="1"/>
  <c r="J58" i="1"/>
  <c r="J59" i="1"/>
  <c r="J60" i="1"/>
  <c r="H52" i="1"/>
  <c r="G52" i="1"/>
  <c r="I54" i="1"/>
  <c r="I55" i="1"/>
  <c r="I56" i="1"/>
  <c r="I58" i="1"/>
  <c r="I59" i="1"/>
  <c r="I60" i="1"/>
  <c r="J53" i="1"/>
  <c r="I53" i="1"/>
  <c r="J33" i="1" l="1"/>
  <c r="J31" i="1"/>
  <c r="I33" i="1"/>
  <c r="I31" i="1"/>
  <c r="I52" i="1"/>
  <c r="J52" i="1"/>
  <c r="J38" i="1"/>
  <c r="J13" i="1" s="1"/>
  <c r="J39" i="1"/>
  <c r="J14" i="1" s="1"/>
  <c r="J40" i="1"/>
  <c r="J15" i="1" s="1"/>
  <c r="J41" i="1"/>
  <c r="J42" i="1"/>
  <c r="J17" i="1" s="1"/>
  <c r="J43" i="1"/>
  <c r="J18" i="1" s="1"/>
  <c r="J44" i="1"/>
  <c r="J19" i="1" s="1"/>
  <c r="J45" i="1"/>
  <c r="J20" i="1" s="1"/>
  <c r="J49" i="1"/>
  <c r="J50" i="1"/>
  <c r="J30" i="1" s="1"/>
  <c r="I38" i="1"/>
  <c r="I13" i="1" s="1"/>
  <c r="I39" i="1"/>
  <c r="I14" i="1" s="1"/>
  <c r="I40" i="1"/>
  <c r="I15" i="1" s="1"/>
  <c r="I41" i="1"/>
  <c r="I42" i="1"/>
  <c r="I17" i="1" s="1"/>
  <c r="I43" i="1"/>
  <c r="I18" i="1" s="1"/>
  <c r="I44" i="1"/>
  <c r="I19" i="1" s="1"/>
  <c r="I45" i="1"/>
  <c r="I20" i="1" s="1"/>
  <c r="I49" i="1"/>
  <c r="I50" i="1"/>
  <c r="I30" i="1" s="1"/>
  <c r="J32" i="1"/>
  <c r="I32" i="1"/>
  <c r="J108" i="1"/>
  <c r="J35" i="1" s="1"/>
  <c r="I108" i="1"/>
  <c r="I35" i="1" s="1"/>
  <c r="J97" i="1"/>
  <c r="I97" i="1"/>
  <c r="J73" i="1"/>
  <c r="J25" i="1" s="1"/>
  <c r="J74" i="1"/>
  <c r="J26" i="1" s="1"/>
  <c r="J75" i="1"/>
  <c r="J72" i="1"/>
  <c r="I73" i="1"/>
  <c r="I25" i="1" s="1"/>
  <c r="I74" i="1"/>
  <c r="I26" i="1" s="1"/>
  <c r="I75" i="1"/>
  <c r="I72" i="1"/>
  <c r="J77" i="1"/>
  <c r="I77" i="1"/>
  <c r="J29" i="1" l="1"/>
  <c r="I34" i="1"/>
  <c r="I76" i="1"/>
  <c r="J34" i="1"/>
  <c r="J76" i="1"/>
  <c r="I16" i="1"/>
  <c r="I29" i="1"/>
  <c r="J16" i="1"/>
  <c r="J23" i="1"/>
  <c r="I23" i="1"/>
  <c r="E71" i="1"/>
  <c r="F71" i="1"/>
  <c r="E107" i="1"/>
  <c r="F107" i="1"/>
  <c r="E104" i="1"/>
  <c r="F104" i="1"/>
  <c r="E102" i="1"/>
  <c r="F102" i="1"/>
  <c r="H107" i="1"/>
  <c r="I107" i="1"/>
  <c r="J107" i="1"/>
  <c r="H71" i="1" l="1"/>
  <c r="G71" i="1"/>
  <c r="H14" i="2" l="1"/>
  <c r="G14" i="2"/>
  <c r="G102" i="1" l="1"/>
  <c r="H102" i="1"/>
  <c r="F52" i="1"/>
  <c r="E52" i="1"/>
  <c r="J104" i="1" l="1"/>
  <c r="H104" i="1"/>
  <c r="G104" i="1"/>
  <c r="F11" i="2" l="1"/>
  <c r="E11" i="2" l="1"/>
  <c r="H16" i="2"/>
  <c r="J16" i="2" s="1"/>
  <c r="G16" i="2"/>
  <c r="I16" i="2" s="1"/>
  <c r="J14" i="2"/>
  <c r="I14" i="2"/>
  <c r="H13" i="2"/>
  <c r="J13" i="2" s="1"/>
  <c r="G13" i="2"/>
  <c r="I13" i="2" s="1"/>
  <c r="I104" i="1"/>
  <c r="J102" i="1"/>
  <c r="I102" i="1"/>
  <c r="F96" i="1"/>
  <c r="J96" i="1" s="1"/>
  <c r="E96" i="1"/>
  <c r="I96" i="1" s="1"/>
  <c r="J37" i="1"/>
  <c r="I37" i="1"/>
  <c r="J71" i="1" l="1"/>
  <c r="I71" i="1"/>
  <c r="F11" i="1"/>
  <c r="I11" i="2"/>
  <c r="H11" i="1"/>
  <c r="G11" i="2"/>
  <c r="H11" i="2"/>
  <c r="J11" i="2"/>
  <c r="E11" i="1"/>
  <c r="G11" i="1"/>
  <c r="I11" i="1" l="1"/>
  <c r="J11" i="1"/>
</calcChain>
</file>

<file path=xl/sharedStrings.xml><?xml version="1.0" encoding="utf-8"?>
<sst xmlns="http://schemas.openxmlformats.org/spreadsheetml/2006/main" count="78" uniqueCount="41">
  <si>
    <t xml:space="preserve">ІНФОРМАЦІЯ </t>
  </si>
  <si>
    <t>про бюджет за бюджетними програмами з деталізацією за кодами економічної</t>
  </si>
  <si>
    <t>класифікації видатків бюджету або класифікації кредитування бюджету</t>
  </si>
  <si>
    <t xml:space="preserve">(найменування головного розпорядника коштів державного бюджету)
</t>
  </si>
  <si>
    <t>тис. грн.</t>
  </si>
  <si>
    <t>Код програмної класифікації видатків та кредитування бюджету / код економічної класифікації видатків бюджету або код кредитування бюджету</t>
  </si>
  <si>
    <t>Код функціо-нальної класифікації видатків та кредитування бюджету</t>
  </si>
  <si>
    <t>Найменування згідно з програмною класифікацією видатків та кредитування бюджету</t>
  </si>
  <si>
    <t>Загальний фонд</t>
  </si>
  <si>
    <t>Спеціальний фонд</t>
  </si>
  <si>
    <t>Разом</t>
  </si>
  <si>
    <t xml:space="preserve">касове виконання </t>
  </si>
  <si>
    <t>план  з урахуванням внесених змін</t>
  </si>
  <si>
    <t>Видатки всього за головним розпорядником коштів державного бюджету:</t>
  </si>
  <si>
    <t>в т.ч.</t>
  </si>
  <si>
    <t xml:space="preserve">в т.ч. за бюджетними програмами </t>
  </si>
  <si>
    <t>0456</t>
  </si>
  <si>
    <t>Розвиток мережі і утримання автомобільних доріг загального користування</t>
  </si>
  <si>
    <t>Виконання боргових зобов'язань за запозиченнями, залученими державою або під державні гарантії на розвиток мережі автомобільних доріг загального користування</t>
  </si>
  <si>
    <t>Розвиток автомагістралей та реформа дорожнього сектору</t>
  </si>
  <si>
    <t>Розбудова прикордонної дорожньої інфраструктури на українсько-польському кордоні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</si>
  <si>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</si>
  <si>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план з урахуванням внесених змін</t>
  </si>
  <si>
    <t>за 2023 рік</t>
  </si>
  <si>
    <t>Реалізація експериментального проекту щодо будівництва, ремонту та інших інженерно-технічних заходів із захисту об'єктів критичної інфраструктури паливно-енергетичного сектору критичної інфраструктури</t>
  </si>
  <si>
    <t>Розвиток та відновлення інфраструктури</t>
  </si>
  <si>
    <t>Фінансове забезпечення заходів з розвитку аеродромної інфраструктури, у тому числі завершення будівництва, реконструкції аеродромної та енергетичної інфраструктури, задіяної у забезпеченні належного функціонування Міжнародного аеропорту "Львів" імені Данила Галицького, та фінансове забезпечення заходів із забезпечення безпеки дорожнього руху відповідно до державних програм</t>
  </si>
  <si>
    <t>Реалізація експериментального проекту з будівництва магістральних водогонів</t>
  </si>
  <si>
    <t>Будівництво, ремонт та інші інженерно-технічні заходи із захисту об'єктів критичної інфраструктури паливно-енергетичного сектору критичної інфраструктури</t>
  </si>
  <si>
    <t>Будівництво та відновлення об'єктів інфраструктури житлового та громадського призначення, громадських будинків та споруд</t>
  </si>
  <si>
    <t>Відновлення населених пунктів, які постраждали внаслідок збройної агресії Російської Федерації</t>
  </si>
  <si>
    <t>Забезпечення реалізації проектів щодо відновлення інфраструктури за програмою "Підтримка швидкого відновлення України"</t>
  </si>
  <si>
    <t>Відновлення критично важливої логістичної інфраструктури та мережевого сполучення (RELINC), ключові автомобільні сполучення</t>
  </si>
  <si>
    <t>Придбання  обладнання для транспортного обслуговування, управління відходами від руйнувань, водопостачання, водовідведення, для сектору комунальних послуг на рівні органів місцевого самоврядування та агентського обслуговування</t>
  </si>
  <si>
    <t>Розвиток, розбудова, відновлення та забезпечення сталих транспортних зв'язків дорожньої інфраструктури</t>
  </si>
  <si>
    <t>0490</t>
  </si>
  <si>
    <t>0620</t>
  </si>
  <si>
    <t>0434</t>
  </si>
  <si>
    <t>Державне агентство відновлення та розвитку інфраструктури України (311)</t>
  </si>
  <si>
    <t>Державне агентство відновлення та розвитку інфраструктури України (загальнодержавні видатки) (313)</t>
  </si>
  <si>
    <t>Керівництво та управління у сфері відновлення та розвитку інфраструктури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</si>
</sst>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8"/>
  <sheetViews>
    <sheetView tabSelected="1" zoomScaleNormal="100" workbookViewId="0">
      <pane ySplit="12" topLeftCell="A89" activePane="bottomLeft" state="frozen"/>
      <selection pane="bottomLeft" activeCell="D92" sqref="D92"/>
    </sheetView>
  </sheetViews>
  <sheetFormatPr defaultRowHeight="15" x14ac:dyDescent="0.25"/>
  <cols>
    <col min="1" max="1" width="3" customWidth="1"/>
    <col min="2" max="2" width="17.7109375" customWidth="1"/>
    <col min="3" max="3" width="11.7109375" customWidth="1"/>
    <col min="4" max="4" width="29.5703125" customWidth="1"/>
    <col min="5" max="5" width="13.140625" customWidth="1"/>
    <col min="6" max="6" width="12.140625" customWidth="1"/>
    <col min="7" max="7" width="12.85546875" customWidth="1"/>
    <col min="8" max="10" width="12.5703125" customWidth="1"/>
    <col min="11" max="11" width="11.42578125" bestFit="1" customWidth="1"/>
  </cols>
  <sheetData>
    <row r="1" spans="2:10" ht="18.75" x14ac:dyDescent="0.25">
      <c r="E1" s="1" t="s">
        <v>0</v>
      </c>
    </row>
    <row r="2" spans="2:10" ht="18.75" x14ac:dyDescent="0.25">
      <c r="E2" s="1" t="s">
        <v>1</v>
      </c>
    </row>
    <row r="3" spans="2:10" ht="18.75" x14ac:dyDescent="0.25">
      <c r="E3" s="1" t="s">
        <v>2</v>
      </c>
    </row>
    <row r="4" spans="2:10" ht="18.75" x14ac:dyDescent="0.25">
      <c r="E4" s="2" t="s">
        <v>38</v>
      </c>
    </row>
    <row r="5" spans="2:10" ht="9.6" customHeight="1" x14ac:dyDescent="0.25">
      <c r="E5" s="3" t="s">
        <v>3</v>
      </c>
    </row>
    <row r="6" spans="2:10" ht="18.75" x14ac:dyDescent="0.25">
      <c r="E6" s="4" t="s">
        <v>23</v>
      </c>
    </row>
    <row r="7" spans="2:10" x14ac:dyDescent="0.25">
      <c r="I7" s="5" t="s">
        <v>4</v>
      </c>
    </row>
    <row r="8" spans="2:10" ht="35.450000000000003" customHeight="1" x14ac:dyDescent="0.25">
      <c r="B8" s="42" t="s">
        <v>5</v>
      </c>
      <c r="C8" s="43" t="s">
        <v>6</v>
      </c>
      <c r="D8" s="42" t="s">
        <v>7</v>
      </c>
      <c r="E8" s="42" t="s">
        <v>8</v>
      </c>
      <c r="F8" s="42"/>
      <c r="G8" s="42" t="s">
        <v>9</v>
      </c>
      <c r="H8" s="42"/>
      <c r="I8" s="42" t="s">
        <v>10</v>
      </c>
      <c r="J8" s="42"/>
    </row>
    <row r="9" spans="2:10" ht="112.9" customHeight="1" x14ac:dyDescent="0.25">
      <c r="B9" s="42"/>
      <c r="C9" s="43"/>
      <c r="D9" s="42"/>
      <c r="E9" s="6" t="s">
        <v>12</v>
      </c>
      <c r="F9" s="6" t="s">
        <v>11</v>
      </c>
      <c r="G9" s="6" t="s">
        <v>12</v>
      </c>
      <c r="H9" s="6" t="s">
        <v>11</v>
      </c>
      <c r="I9" s="6" t="s">
        <v>12</v>
      </c>
      <c r="J9" s="6" t="s">
        <v>11</v>
      </c>
    </row>
    <row r="10" spans="2:10" ht="15.6" customHeight="1" x14ac:dyDescent="0.25"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</row>
    <row r="11" spans="2:10" ht="28.15" customHeight="1" x14ac:dyDescent="0.25">
      <c r="B11" s="38" t="s">
        <v>13</v>
      </c>
      <c r="C11" s="39"/>
      <c r="D11" s="40"/>
      <c r="E11" s="41">
        <f t="shared" ref="E11:J11" si="0">SUM(E13:E35)</f>
        <v>158901.20000000004</v>
      </c>
      <c r="F11" s="33">
        <f t="shared" si="0"/>
        <v>140190.79999999999</v>
      </c>
      <c r="G11" s="33">
        <f t="shared" si="0"/>
        <v>130233394.39999998</v>
      </c>
      <c r="H11" s="33">
        <f t="shared" si="0"/>
        <v>81903173.799999997</v>
      </c>
      <c r="I11" s="33">
        <f t="shared" si="0"/>
        <v>130392295.59999998</v>
      </c>
      <c r="J11" s="33">
        <f t="shared" si="0"/>
        <v>82043364.600000009</v>
      </c>
    </row>
    <row r="12" spans="2:10" ht="14.45" customHeight="1" x14ac:dyDescent="0.25">
      <c r="B12" s="34" t="s">
        <v>14</v>
      </c>
      <c r="C12" s="35"/>
      <c r="D12" s="36"/>
      <c r="E12" s="41"/>
      <c r="F12" s="33"/>
      <c r="G12" s="33"/>
      <c r="H12" s="33"/>
      <c r="I12" s="33"/>
      <c r="J12" s="33"/>
    </row>
    <row r="13" spans="2:10" x14ac:dyDescent="0.25">
      <c r="B13" s="9">
        <v>2110</v>
      </c>
      <c r="C13" s="10"/>
      <c r="D13" s="10"/>
      <c r="E13" s="11">
        <f t="shared" ref="E13:J22" si="1">SUMIF($B$38:$B$108,$B13,E$38:E$108)</f>
        <v>102933.8</v>
      </c>
      <c r="F13" s="11">
        <f t="shared" si="1"/>
        <v>102778.8</v>
      </c>
      <c r="G13" s="11">
        <f t="shared" si="1"/>
        <v>14348.5</v>
      </c>
      <c r="H13" s="11">
        <f t="shared" si="1"/>
        <v>14348.4</v>
      </c>
      <c r="I13" s="11">
        <f t="shared" si="1"/>
        <v>117282.3</v>
      </c>
      <c r="J13" s="11">
        <f t="shared" si="1"/>
        <v>117127.2</v>
      </c>
    </row>
    <row r="14" spans="2:10" x14ac:dyDescent="0.25">
      <c r="B14" s="6">
        <v>2120</v>
      </c>
      <c r="C14" s="12"/>
      <c r="D14" s="12"/>
      <c r="E14" s="11">
        <f t="shared" si="1"/>
        <v>22645.4</v>
      </c>
      <c r="F14" s="11">
        <f t="shared" si="1"/>
        <v>20697.099999999999</v>
      </c>
      <c r="G14" s="11">
        <f t="shared" si="1"/>
        <v>3157.5</v>
      </c>
      <c r="H14" s="11">
        <f t="shared" si="1"/>
        <v>3107</v>
      </c>
      <c r="I14" s="11">
        <f t="shared" si="1"/>
        <v>25802.9</v>
      </c>
      <c r="J14" s="11">
        <f t="shared" si="1"/>
        <v>23804.1</v>
      </c>
    </row>
    <row r="15" spans="2:10" x14ac:dyDescent="0.25">
      <c r="B15" s="6">
        <v>2210</v>
      </c>
      <c r="C15" s="12"/>
      <c r="D15" s="12"/>
      <c r="E15" s="11">
        <f t="shared" si="1"/>
        <v>1236.9000000000001</v>
      </c>
      <c r="F15" s="11">
        <f t="shared" si="1"/>
        <v>1086</v>
      </c>
      <c r="G15" s="11">
        <f t="shared" si="1"/>
        <v>832.6</v>
      </c>
      <c r="H15" s="11">
        <f t="shared" si="1"/>
        <v>627.5</v>
      </c>
      <c r="I15" s="11">
        <f t="shared" si="1"/>
        <v>2069.5</v>
      </c>
      <c r="J15" s="11">
        <f t="shared" si="1"/>
        <v>1713.5</v>
      </c>
    </row>
    <row r="16" spans="2:10" x14ac:dyDescent="0.25">
      <c r="B16" s="6">
        <v>2240</v>
      </c>
      <c r="C16" s="12"/>
      <c r="D16" s="12"/>
      <c r="E16" s="11">
        <f t="shared" si="1"/>
        <v>16499.900000000001</v>
      </c>
      <c r="F16" s="11">
        <f t="shared" si="1"/>
        <v>7785.1</v>
      </c>
      <c r="G16" s="11">
        <f t="shared" si="1"/>
        <v>322351.2</v>
      </c>
      <c r="H16" s="11">
        <f t="shared" si="1"/>
        <v>177796.19999999998</v>
      </c>
      <c r="I16" s="11">
        <f t="shared" si="1"/>
        <v>338851.1</v>
      </c>
      <c r="J16" s="11">
        <f t="shared" si="1"/>
        <v>185581.3</v>
      </c>
    </row>
    <row r="17" spans="2:10" x14ac:dyDescent="0.25">
      <c r="B17" s="6">
        <v>2250</v>
      </c>
      <c r="C17" s="12"/>
      <c r="D17" s="12"/>
      <c r="E17" s="11">
        <f t="shared" si="1"/>
        <v>2242</v>
      </c>
      <c r="F17" s="11">
        <f t="shared" si="1"/>
        <v>1717.8</v>
      </c>
      <c r="G17" s="11">
        <f t="shared" si="1"/>
        <v>91.2</v>
      </c>
      <c r="H17" s="11">
        <f t="shared" si="1"/>
        <v>43.9</v>
      </c>
      <c r="I17" s="11">
        <f t="shared" si="1"/>
        <v>2333.1999999999998</v>
      </c>
      <c r="J17" s="11">
        <f t="shared" si="1"/>
        <v>1761.7</v>
      </c>
    </row>
    <row r="18" spans="2:10" x14ac:dyDescent="0.25">
      <c r="B18" s="6">
        <v>2271</v>
      </c>
      <c r="C18" s="12"/>
      <c r="D18" s="12"/>
      <c r="E18" s="11">
        <f t="shared" si="1"/>
        <v>707.3</v>
      </c>
      <c r="F18" s="11">
        <f t="shared" si="1"/>
        <v>707.3</v>
      </c>
      <c r="G18" s="11">
        <f t="shared" si="1"/>
        <v>257.60000000000002</v>
      </c>
      <c r="H18" s="11">
        <f t="shared" si="1"/>
        <v>257.60000000000002</v>
      </c>
      <c r="I18" s="11">
        <f t="shared" si="1"/>
        <v>964.9</v>
      </c>
      <c r="J18" s="11">
        <f t="shared" si="1"/>
        <v>964.9</v>
      </c>
    </row>
    <row r="19" spans="2:10" x14ac:dyDescent="0.25">
      <c r="B19" s="6">
        <v>2272</v>
      </c>
      <c r="C19" s="12"/>
      <c r="D19" s="12"/>
      <c r="E19" s="11">
        <f t="shared" si="1"/>
        <v>37.6</v>
      </c>
      <c r="F19" s="11">
        <f t="shared" si="1"/>
        <v>30</v>
      </c>
      <c r="G19" s="11">
        <f t="shared" si="1"/>
        <v>24.4</v>
      </c>
      <c r="H19" s="11">
        <f t="shared" si="1"/>
        <v>24.4</v>
      </c>
      <c r="I19" s="11">
        <f t="shared" si="1"/>
        <v>62</v>
      </c>
      <c r="J19" s="11">
        <f t="shared" si="1"/>
        <v>54.4</v>
      </c>
    </row>
    <row r="20" spans="2:10" x14ac:dyDescent="0.25">
      <c r="B20" s="6">
        <v>2273</v>
      </c>
      <c r="C20" s="12"/>
      <c r="D20" s="12"/>
      <c r="E20" s="11">
        <f t="shared" si="1"/>
        <v>1257.2</v>
      </c>
      <c r="F20" s="11">
        <f t="shared" si="1"/>
        <v>1257.0999999999999</v>
      </c>
      <c r="G20" s="11">
        <f t="shared" si="1"/>
        <v>662</v>
      </c>
      <c r="H20" s="11">
        <f t="shared" si="1"/>
        <v>662</v>
      </c>
      <c r="I20" s="11">
        <f t="shared" si="1"/>
        <v>1919.2</v>
      </c>
      <c r="J20" s="11">
        <f t="shared" si="1"/>
        <v>1919.1</v>
      </c>
    </row>
    <row r="21" spans="2:10" x14ac:dyDescent="0.25">
      <c r="B21" s="26">
        <v>2274</v>
      </c>
      <c r="C21" s="27"/>
      <c r="D21" s="27"/>
      <c r="E21" s="11">
        <f t="shared" si="1"/>
        <v>294</v>
      </c>
      <c r="F21" s="11">
        <f t="shared" si="1"/>
        <v>160</v>
      </c>
      <c r="G21" s="11">
        <f t="shared" si="1"/>
        <v>0</v>
      </c>
      <c r="H21" s="11">
        <f t="shared" si="1"/>
        <v>0</v>
      </c>
      <c r="I21" s="11">
        <f t="shared" si="1"/>
        <v>294</v>
      </c>
      <c r="J21" s="11">
        <f t="shared" si="1"/>
        <v>160</v>
      </c>
    </row>
    <row r="22" spans="2:10" x14ac:dyDescent="0.25">
      <c r="B22" s="26">
        <v>2275</v>
      </c>
      <c r="C22" s="27"/>
      <c r="D22" s="27"/>
      <c r="E22" s="11">
        <f t="shared" si="1"/>
        <v>3.2</v>
      </c>
      <c r="F22" s="11">
        <f t="shared" si="1"/>
        <v>3.2</v>
      </c>
      <c r="G22" s="11">
        <f t="shared" si="1"/>
        <v>0</v>
      </c>
      <c r="H22" s="11">
        <f t="shared" si="1"/>
        <v>0</v>
      </c>
      <c r="I22" s="11">
        <f t="shared" si="1"/>
        <v>3.2</v>
      </c>
      <c r="J22" s="11">
        <f t="shared" si="1"/>
        <v>3.2</v>
      </c>
    </row>
    <row r="23" spans="2:10" x14ac:dyDescent="0.25">
      <c r="B23" s="6">
        <v>2281</v>
      </c>
      <c r="C23" s="12"/>
      <c r="D23" s="12"/>
      <c r="E23" s="11">
        <f t="shared" ref="E23:J35" si="2">SUMIF($B$38:$B$108,$B23,E$38:E$108)</f>
        <v>0</v>
      </c>
      <c r="F23" s="11">
        <f t="shared" si="2"/>
        <v>0</v>
      </c>
      <c r="G23" s="11">
        <f t="shared" si="2"/>
        <v>18024917.5</v>
      </c>
      <c r="H23" s="11">
        <f t="shared" si="2"/>
        <v>17735686.100000001</v>
      </c>
      <c r="I23" s="11">
        <f t="shared" si="2"/>
        <v>18024917.5</v>
      </c>
      <c r="J23" s="11">
        <f t="shared" si="2"/>
        <v>17735686.100000001</v>
      </c>
    </row>
    <row r="24" spans="2:10" x14ac:dyDescent="0.25">
      <c r="B24" s="26">
        <v>2282</v>
      </c>
      <c r="C24" s="27"/>
      <c r="D24" s="27"/>
      <c r="E24" s="11">
        <f t="shared" si="2"/>
        <v>7</v>
      </c>
      <c r="F24" s="11">
        <f t="shared" si="2"/>
        <v>0</v>
      </c>
      <c r="G24" s="11">
        <f t="shared" si="2"/>
        <v>5</v>
      </c>
      <c r="H24" s="11">
        <f t="shared" si="2"/>
        <v>4.8</v>
      </c>
      <c r="I24" s="11">
        <f t="shared" si="2"/>
        <v>12</v>
      </c>
      <c r="J24" s="11">
        <f t="shared" si="2"/>
        <v>4.8</v>
      </c>
    </row>
    <row r="25" spans="2:10" x14ac:dyDescent="0.25">
      <c r="B25" s="6">
        <v>2410</v>
      </c>
      <c r="C25" s="12"/>
      <c r="D25" s="12"/>
      <c r="E25" s="11">
        <f t="shared" si="2"/>
        <v>0</v>
      </c>
      <c r="F25" s="11">
        <f t="shared" si="2"/>
        <v>0</v>
      </c>
      <c r="G25" s="11">
        <f t="shared" si="2"/>
        <v>5286256.7</v>
      </c>
      <c r="H25" s="11">
        <f t="shared" si="2"/>
        <v>4817546.5</v>
      </c>
      <c r="I25" s="11">
        <f t="shared" si="2"/>
        <v>5286256.7</v>
      </c>
      <c r="J25" s="11">
        <f t="shared" si="2"/>
        <v>4817546.5</v>
      </c>
    </row>
    <row r="26" spans="2:10" x14ac:dyDescent="0.25">
      <c r="B26" s="6">
        <v>2420</v>
      </c>
      <c r="C26" s="12"/>
      <c r="D26" s="12"/>
      <c r="E26" s="11">
        <f t="shared" si="2"/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</row>
    <row r="27" spans="2:10" x14ac:dyDescent="0.25">
      <c r="B27" s="6">
        <v>2610</v>
      </c>
      <c r="C27" s="12"/>
      <c r="D27" s="12"/>
      <c r="E27" s="11">
        <f t="shared" si="2"/>
        <v>0</v>
      </c>
      <c r="F27" s="11">
        <f t="shared" si="2"/>
        <v>0</v>
      </c>
      <c r="G27" s="11">
        <f t="shared" si="2"/>
        <v>279120.40000000002</v>
      </c>
      <c r="H27" s="11">
        <f t="shared" si="2"/>
        <v>73804.399999999994</v>
      </c>
      <c r="I27" s="11">
        <f t="shared" si="2"/>
        <v>279120.40000000002</v>
      </c>
      <c r="J27" s="11">
        <f t="shared" si="2"/>
        <v>73804.399999999994</v>
      </c>
    </row>
    <row r="28" spans="2:10" x14ac:dyDescent="0.25">
      <c r="B28" s="6">
        <v>2630</v>
      </c>
      <c r="C28" s="12"/>
      <c r="D28" s="12"/>
      <c r="E28" s="11">
        <f t="shared" si="2"/>
        <v>0</v>
      </c>
      <c r="F28" s="11">
        <f t="shared" si="2"/>
        <v>0</v>
      </c>
      <c r="G28" s="11">
        <f t="shared" si="2"/>
        <v>1456.6</v>
      </c>
      <c r="H28" s="11">
        <f t="shared" si="2"/>
        <v>393.3</v>
      </c>
      <c r="I28" s="11">
        <f t="shared" si="2"/>
        <v>1456.6</v>
      </c>
      <c r="J28" s="11">
        <f t="shared" si="2"/>
        <v>393.3</v>
      </c>
    </row>
    <row r="29" spans="2:10" x14ac:dyDescent="0.25">
      <c r="B29" s="6">
        <v>2800</v>
      </c>
      <c r="C29" s="12"/>
      <c r="D29" s="12"/>
      <c r="E29" s="11">
        <f t="shared" si="2"/>
        <v>2347.1999999999998</v>
      </c>
      <c r="F29" s="11">
        <f t="shared" si="2"/>
        <v>107.7</v>
      </c>
      <c r="G29" s="11">
        <f t="shared" si="2"/>
        <v>13231277.800000001</v>
      </c>
      <c r="H29" s="11">
        <f t="shared" si="2"/>
        <v>11777536.9</v>
      </c>
      <c r="I29" s="11">
        <f t="shared" si="2"/>
        <v>13233625</v>
      </c>
      <c r="J29" s="11">
        <f t="shared" si="2"/>
        <v>11777644.6</v>
      </c>
    </row>
    <row r="30" spans="2:10" x14ac:dyDescent="0.25">
      <c r="B30" s="6">
        <v>3110</v>
      </c>
      <c r="C30" s="12"/>
      <c r="D30" s="12"/>
      <c r="E30" s="11">
        <f t="shared" si="2"/>
        <v>3389.7</v>
      </c>
      <c r="F30" s="11">
        <f t="shared" si="2"/>
        <v>3045.8</v>
      </c>
      <c r="G30" s="11">
        <f t="shared" si="2"/>
        <v>8758505.5999999996</v>
      </c>
      <c r="H30" s="11">
        <f t="shared" si="2"/>
        <v>870905.6</v>
      </c>
      <c r="I30" s="11">
        <f t="shared" si="2"/>
        <v>8761895.2999999989</v>
      </c>
      <c r="J30" s="11">
        <f t="shared" si="2"/>
        <v>873951.4</v>
      </c>
    </row>
    <row r="31" spans="2:10" x14ac:dyDescent="0.25">
      <c r="B31" s="29">
        <v>3120</v>
      </c>
      <c r="C31" s="31"/>
      <c r="D31" s="31"/>
      <c r="E31" s="11">
        <f t="shared" si="2"/>
        <v>0</v>
      </c>
      <c r="F31" s="11">
        <f t="shared" si="2"/>
        <v>0</v>
      </c>
      <c r="G31" s="11">
        <f t="shared" si="2"/>
        <v>101276.4</v>
      </c>
      <c r="H31" s="11">
        <f t="shared" si="2"/>
        <v>0</v>
      </c>
      <c r="I31" s="11">
        <f t="shared" si="2"/>
        <v>101276.4</v>
      </c>
      <c r="J31" s="11">
        <f t="shared" si="2"/>
        <v>0</v>
      </c>
    </row>
    <row r="32" spans="2:10" x14ac:dyDescent="0.25">
      <c r="B32" s="6">
        <v>3130</v>
      </c>
      <c r="C32" s="12"/>
      <c r="D32" s="12"/>
      <c r="E32" s="11">
        <f t="shared" si="2"/>
        <v>0</v>
      </c>
      <c r="F32" s="11">
        <f t="shared" si="2"/>
        <v>0</v>
      </c>
      <c r="G32" s="11">
        <f t="shared" si="2"/>
        <v>2474648.4</v>
      </c>
      <c r="H32" s="11">
        <f t="shared" si="2"/>
        <v>2247098</v>
      </c>
      <c r="I32" s="11">
        <f t="shared" si="2"/>
        <v>2474648.4</v>
      </c>
      <c r="J32" s="11">
        <f t="shared" si="2"/>
        <v>2247098</v>
      </c>
    </row>
    <row r="33" spans="2:11" x14ac:dyDescent="0.25">
      <c r="B33" s="26">
        <v>3160</v>
      </c>
      <c r="C33" s="27"/>
      <c r="D33" s="27"/>
      <c r="E33" s="11">
        <f t="shared" si="2"/>
        <v>300</v>
      </c>
      <c r="F33" s="11">
        <f t="shared" si="2"/>
        <v>0</v>
      </c>
      <c r="G33" s="11">
        <f t="shared" si="2"/>
        <v>47714.3</v>
      </c>
      <c r="H33" s="11">
        <f t="shared" si="2"/>
        <v>0</v>
      </c>
      <c r="I33" s="11">
        <f t="shared" si="2"/>
        <v>48014.3</v>
      </c>
      <c r="J33" s="11">
        <f t="shared" si="2"/>
        <v>0</v>
      </c>
    </row>
    <row r="34" spans="2:11" x14ac:dyDescent="0.25">
      <c r="B34" s="6">
        <v>3210</v>
      </c>
      <c r="C34" s="12"/>
      <c r="D34" s="12"/>
      <c r="E34" s="11">
        <f t="shared" si="2"/>
        <v>5000</v>
      </c>
      <c r="F34" s="11">
        <f t="shared" si="2"/>
        <v>814.9</v>
      </c>
      <c r="G34" s="11">
        <f t="shared" si="2"/>
        <v>69183759.699999988</v>
      </c>
      <c r="H34" s="11">
        <f t="shared" si="2"/>
        <v>44031026.900000006</v>
      </c>
      <c r="I34" s="11">
        <f t="shared" si="2"/>
        <v>69188759.699999988</v>
      </c>
      <c r="J34" s="11">
        <f t="shared" si="2"/>
        <v>44031841.800000004</v>
      </c>
    </row>
    <row r="35" spans="2:11" x14ac:dyDescent="0.25">
      <c r="B35" s="6">
        <v>4112</v>
      </c>
      <c r="C35" s="12"/>
      <c r="D35" s="12"/>
      <c r="E35" s="11">
        <f t="shared" si="2"/>
        <v>0</v>
      </c>
      <c r="F35" s="11">
        <f t="shared" si="2"/>
        <v>0</v>
      </c>
      <c r="G35" s="11">
        <f t="shared" si="2"/>
        <v>12502731</v>
      </c>
      <c r="H35" s="11">
        <f t="shared" si="2"/>
        <v>152304.29999999999</v>
      </c>
      <c r="I35" s="11">
        <f t="shared" si="2"/>
        <v>12502731</v>
      </c>
      <c r="J35" s="11">
        <f t="shared" si="2"/>
        <v>152304.29999999999</v>
      </c>
    </row>
    <row r="36" spans="2:11" ht="16.899999999999999" customHeight="1" x14ac:dyDescent="0.25">
      <c r="B36" s="37" t="s">
        <v>15</v>
      </c>
      <c r="C36" s="37"/>
      <c r="D36" s="37"/>
      <c r="E36" s="11"/>
      <c r="F36" s="11"/>
      <c r="G36" s="11"/>
      <c r="H36" s="11"/>
      <c r="I36" s="11"/>
      <c r="J36" s="11"/>
    </row>
    <row r="37" spans="2:11" ht="49.15" customHeight="1" x14ac:dyDescent="0.25">
      <c r="B37" s="13">
        <v>3111010</v>
      </c>
      <c r="C37" s="14" t="s">
        <v>16</v>
      </c>
      <c r="D37" s="15" t="s">
        <v>40</v>
      </c>
      <c r="E37" s="16">
        <f>SUM(E38:E51)</f>
        <v>153901.20000000004</v>
      </c>
      <c r="F37" s="28">
        <f>SUM(F38:F51)</f>
        <v>139375.9</v>
      </c>
      <c r="G37" s="28">
        <f>SUM(G38:G51)</f>
        <v>51.2</v>
      </c>
      <c r="H37" s="28">
        <f>SUM(H38:H51)</f>
        <v>51.2</v>
      </c>
      <c r="I37" s="16">
        <f t="shared" ref="I37:J103" si="3">E37+G37</f>
        <v>153952.40000000005</v>
      </c>
      <c r="J37" s="16">
        <f t="shared" si="3"/>
        <v>139427.1</v>
      </c>
    </row>
    <row r="38" spans="2:11" x14ac:dyDescent="0.25">
      <c r="B38" s="6">
        <v>2110</v>
      </c>
      <c r="C38" s="12"/>
      <c r="D38" s="12"/>
      <c r="E38" s="11">
        <v>102933.8</v>
      </c>
      <c r="F38" s="11">
        <v>102778.8</v>
      </c>
      <c r="G38" s="11"/>
      <c r="H38" s="11"/>
      <c r="I38" s="11">
        <f t="shared" si="3"/>
        <v>102933.8</v>
      </c>
      <c r="J38" s="11">
        <f t="shared" si="3"/>
        <v>102778.8</v>
      </c>
    </row>
    <row r="39" spans="2:11" x14ac:dyDescent="0.25">
      <c r="B39" s="6">
        <v>2120</v>
      </c>
      <c r="C39" s="12"/>
      <c r="D39" s="12"/>
      <c r="E39" s="11">
        <v>22645.4</v>
      </c>
      <c r="F39" s="11">
        <v>20697.099999999999</v>
      </c>
      <c r="G39" s="11"/>
      <c r="H39" s="11"/>
      <c r="I39" s="11">
        <f t="shared" si="3"/>
        <v>22645.4</v>
      </c>
      <c r="J39" s="11">
        <f t="shared" si="3"/>
        <v>20697.099999999999</v>
      </c>
    </row>
    <row r="40" spans="2:11" x14ac:dyDescent="0.25">
      <c r="B40" s="6">
        <v>2210</v>
      </c>
      <c r="C40" s="12"/>
      <c r="D40" s="12"/>
      <c r="E40" s="11">
        <v>1236.9000000000001</v>
      </c>
      <c r="F40" s="11">
        <v>1086</v>
      </c>
      <c r="G40" s="11">
        <v>17.2</v>
      </c>
      <c r="H40" s="11">
        <v>17.2</v>
      </c>
      <c r="I40" s="11">
        <f t="shared" si="3"/>
        <v>1254.1000000000001</v>
      </c>
      <c r="J40" s="11">
        <f t="shared" si="3"/>
        <v>1103.2</v>
      </c>
    </row>
    <row r="41" spans="2:11" x14ac:dyDescent="0.25">
      <c r="B41" s="6">
        <v>2240</v>
      </c>
      <c r="C41" s="12"/>
      <c r="D41" s="12"/>
      <c r="E41" s="11">
        <v>16499.900000000001</v>
      </c>
      <c r="F41" s="11">
        <v>7785.1</v>
      </c>
      <c r="G41" s="11"/>
      <c r="H41" s="11"/>
      <c r="I41" s="11">
        <f t="shared" si="3"/>
        <v>16499.900000000001</v>
      </c>
      <c r="J41" s="11">
        <f t="shared" si="3"/>
        <v>7785.1</v>
      </c>
    </row>
    <row r="42" spans="2:11" x14ac:dyDescent="0.25">
      <c r="B42" s="6">
        <v>2250</v>
      </c>
      <c r="C42" s="12"/>
      <c r="D42" s="12"/>
      <c r="E42" s="11">
        <v>2242</v>
      </c>
      <c r="F42" s="11">
        <v>1717.8</v>
      </c>
      <c r="G42" s="11"/>
      <c r="H42" s="11"/>
      <c r="I42" s="11">
        <f t="shared" si="3"/>
        <v>2242</v>
      </c>
      <c r="J42" s="11">
        <f t="shared" si="3"/>
        <v>1717.8</v>
      </c>
    </row>
    <row r="43" spans="2:11" x14ac:dyDescent="0.25">
      <c r="B43" s="6">
        <v>2271</v>
      </c>
      <c r="C43" s="12"/>
      <c r="D43" s="12"/>
      <c r="E43" s="11">
        <v>707.3</v>
      </c>
      <c r="F43" s="11">
        <v>707.3</v>
      </c>
      <c r="G43" s="11"/>
      <c r="H43" s="11"/>
      <c r="I43" s="11">
        <f t="shared" si="3"/>
        <v>707.3</v>
      </c>
      <c r="J43" s="11">
        <f t="shared" si="3"/>
        <v>707.3</v>
      </c>
    </row>
    <row r="44" spans="2:11" x14ac:dyDescent="0.25">
      <c r="B44" s="6">
        <v>2272</v>
      </c>
      <c r="C44" s="12"/>
      <c r="D44" s="12"/>
      <c r="E44" s="11">
        <v>37.6</v>
      </c>
      <c r="F44" s="11">
        <v>30</v>
      </c>
      <c r="G44" s="11"/>
      <c r="H44" s="11"/>
      <c r="I44" s="11">
        <f t="shared" si="3"/>
        <v>37.6</v>
      </c>
      <c r="J44" s="11">
        <f t="shared" si="3"/>
        <v>30</v>
      </c>
    </row>
    <row r="45" spans="2:11" x14ac:dyDescent="0.25">
      <c r="B45" s="6">
        <v>2273</v>
      </c>
      <c r="C45" s="12"/>
      <c r="D45" s="12"/>
      <c r="E45" s="11">
        <v>1257.2</v>
      </c>
      <c r="F45" s="11">
        <v>1257.0999999999999</v>
      </c>
      <c r="G45" s="11"/>
      <c r="H45" s="11"/>
      <c r="I45" s="11">
        <f t="shared" si="3"/>
        <v>1257.2</v>
      </c>
      <c r="J45" s="11">
        <f t="shared" si="3"/>
        <v>1257.0999999999999</v>
      </c>
    </row>
    <row r="46" spans="2:11" x14ac:dyDescent="0.25">
      <c r="B46" s="26">
        <v>2274</v>
      </c>
      <c r="C46" s="27"/>
      <c r="D46" s="27"/>
      <c r="E46" s="11">
        <v>294</v>
      </c>
      <c r="F46" s="11">
        <v>160</v>
      </c>
      <c r="G46" s="11"/>
      <c r="H46" s="11"/>
      <c r="I46" s="11">
        <f t="shared" si="3"/>
        <v>294</v>
      </c>
      <c r="J46" s="11">
        <f t="shared" si="3"/>
        <v>160</v>
      </c>
      <c r="K46" s="8"/>
    </row>
    <row r="47" spans="2:11" x14ac:dyDescent="0.25">
      <c r="B47" s="26">
        <v>2275</v>
      </c>
      <c r="C47" s="27"/>
      <c r="D47" s="27"/>
      <c r="E47" s="11">
        <v>3.2</v>
      </c>
      <c r="F47" s="11">
        <v>3.2</v>
      </c>
      <c r="G47" s="11"/>
      <c r="H47" s="11"/>
      <c r="I47" s="11">
        <f t="shared" si="3"/>
        <v>3.2</v>
      </c>
      <c r="J47" s="11">
        <f t="shared" si="3"/>
        <v>3.2</v>
      </c>
    </row>
    <row r="48" spans="2:11" x14ac:dyDescent="0.25">
      <c r="B48" s="26">
        <v>2282</v>
      </c>
      <c r="C48" s="27"/>
      <c r="D48" s="27"/>
      <c r="E48" s="11">
        <v>7</v>
      </c>
      <c r="F48" s="11">
        <v>0</v>
      </c>
      <c r="G48" s="11"/>
      <c r="H48" s="11"/>
      <c r="I48" s="11">
        <f t="shared" si="3"/>
        <v>7</v>
      </c>
      <c r="J48" s="11">
        <f t="shared" si="3"/>
        <v>0</v>
      </c>
    </row>
    <row r="49" spans="2:10" x14ac:dyDescent="0.25">
      <c r="B49" s="6">
        <v>2800</v>
      </c>
      <c r="C49" s="12"/>
      <c r="D49" s="12"/>
      <c r="E49" s="11">
        <v>2347.1999999999998</v>
      </c>
      <c r="F49" s="11">
        <v>107.7</v>
      </c>
      <c r="G49" s="11"/>
      <c r="H49" s="11"/>
      <c r="I49" s="11">
        <f t="shared" si="3"/>
        <v>2347.1999999999998</v>
      </c>
      <c r="J49" s="11">
        <f t="shared" si="3"/>
        <v>107.7</v>
      </c>
    </row>
    <row r="50" spans="2:10" x14ac:dyDescent="0.25">
      <c r="B50" s="6">
        <v>3110</v>
      </c>
      <c r="C50" s="12"/>
      <c r="D50" s="12"/>
      <c r="E50" s="11">
        <v>3389.7</v>
      </c>
      <c r="F50" s="11">
        <v>3045.8</v>
      </c>
      <c r="G50" s="11">
        <v>34</v>
      </c>
      <c r="H50" s="11">
        <v>34</v>
      </c>
      <c r="I50" s="11">
        <f t="shared" si="3"/>
        <v>3423.7</v>
      </c>
      <c r="J50" s="11">
        <f t="shared" si="3"/>
        <v>3079.8</v>
      </c>
    </row>
    <row r="51" spans="2:10" x14ac:dyDescent="0.25">
      <c r="B51" s="26">
        <v>3160</v>
      </c>
      <c r="C51" s="27"/>
      <c r="D51" s="27"/>
      <c r="E51" s="11">
        <v>300</v>
      </c>
      <c r="F51" s="11">
        <v>0</v>
      </c>
      <c r="G51" s="11"/>
      <c r="H51" s="11"/>
      <c r="I51" s="11">
        <f t="shared" si="3"/>
        <v>300</v>
      </c>
      <c r="J51" s="11">
        <f t="shared" si="3"/>
        <v>0</v>
      </c>
    </row>
    <row r="52" spans="2:10" ht="40.5" x14ac:dyDescent="0.25">
      <c r="B52" s="17">
        <v>3111020</v>
      </c>
      <c r="C52" s="18" t="s">
        <v>16</v>
      </c>
      <c r="D52" s="19" t="s">
        <v>17</v>
      </c>
      <c r="E52" s="20">
        <f>E61+E70</f>
        <v>0</v>
      </c>
      <c r="F52" s="20">
        <f>F61+F70</f>
        <v>0</v>
      </c>
      <c r="G52" s="20">
        <f>SUM(G53:G70)</f>
        <v>30025666.399999999</v>
      </c>
      <c r="H52" s="20">
        <f>SUM(H53:H70)</f>
        <v>28022597.700000003</v>
      </c>
      <c r="I52" s="20">
        <f t="shared" ref="I52:J52" si="4">SUM(I53:I70)</f>
        <v>30025666.399999999</v>
      </c>
      <c r="J52" s="20">
        <f t="shared" si="4"/>
        <v>28022597.700000003</v>
      </c>
    </row>
    <row r="53" spans="2:10" x14ac:dyDescent="0.25">
      <c r="B53" s="21">
        <v>2110</v>
      </c>
      <c r="C53" s="18"/>
      <c r="D53" s="19"/>
      <c r="E53" s="20"/>
      <c r="F53" s="20"/>
      <c r="G53" s="24">
        <v>14348.5</v>
      </c>
      <c r="H53" s="24">
        <v>14348.4</v>
      </c>
      <c r="I53" s="24">
        <f>E53+G53</f>
        <v>14348.5</v>
      </c>
      <c r="J53" s="24">
        <f>F53+H53</f>
        <v>14348.4</v>
      </c>
    </row>
    <row r="54" spans="2:10" x14ac:dyDescent="0.25">
      <c r="B54" s="21">
        <v>2120</v>
      </c>
      <c r="C54" s="22"/>
      <c r="D54" s="23"/>
      <c r="E54" s="24"/>
      <c r="F54" s="24"/>
      <c r="G54" s="24">
        <v>3157.5</v>
      </c>
      <c r="H54" s="24">
        <v>3107</v>
      </c>
      <c r="I54" s="24">
        <f t="shared" ref="I54:I70" si="5">E54+G54</f>
        <v>3157.5</v>
      </c>
      <c r="J54" s="24">
        <f t="shared" ref="J54:J70" si="6">F54+H54</f>
        <v>3107</v>
      </c>
    </row>
    <row r="55" spans="2:10" x14ac:dyDescent="0.25">
      <c r="B55" s="21">
        <v>2210</v>
      </c>
      <c r="C55" s="22"/>
      <c r="D55" s="23"/>
      <c r="E55" s="24"/>
      <c r="F55" s="24"/>
      <c r="G55" s="24">
        <v>815.4</v>
      </c>
      <c r="H55" s="24">
        <v>610.29999999999995</v>
      </c>
      <c r="I55" s="24">
        <f t="shared" si="5"/>
        <v>815.4</v>
      </c>
      <c r="J55" s="24">
        <f t="shared" si="6"/>
        <v>610.29999999999995</v>
      </c>
    </row>
    <row r="56" spans="2:10" x14ac:dyDescent="0.25">
      <c r="B56" s="21">
        <v>2240</v>
      </c>
      <c r="C56" s="23"/>
      <c r="D56" s="23"/>
      <c r="E56" s="24"/>
      <c r="F56" s="24"/>
      <c r="G56" s="24">
        <v>205185</v>
      </c>
      <c r="H56" s="24">
        <v>159414.79999999999</v>
      </c>
      <c r="I56" s="24">
        <f t="shared" si="5"/>
        <v>205185</v>
      </c>
      <c r="J56" s="24">
        <f t="shared" si="6"/>
        <v>159414.79999999999</v>
      </c>
    </row>
    <row r="57" spans="2:10" x14ac:dyDescent="0.25">
      <c r="B57" s="21">
        <v>2250</v>
      </c>
      <c r="C57" s="23"/>
      <c r="D57" s="23"/>
      <c r="E57" s="24"/>
      <c r="F57" s="24"/>
      <c r="G57" s="24">
        <v>91.2</v>
      </c>
      <c r="H57" s="24">
        <v>43.9</v>
      </c>
      <c r="I57" s="24">
        <f t="shared" si="5"/>
        <v>91.2</v>
      </c>
      <c r="J57" s="24">
        <f t="shared" si="6"/>
        <v>43.9</v>
      </c>
    </row>
    <row r="58" spans="2:10" x14ac:dyDescent="0.25">
      <c r="B58" s="21">
        <v>2271</v>
      </c>
      <c r="C58" s="23"/>
      <c r="D58" s="23"/>
      <c r="E58" s="24"/>
      <c r="F58" s="24"/>
      <c r="G58" s="24">
        <v>257.60000000000002</v>
      </c>
      <c r="H58" s="24">
        <v>257.60000000000002</v>
      </c>
      <c r="I58" s="24">
        <f t="shared" si="5"/>
        <v>257.60000000000002</v>
      </c>
      <c r="J58" s="24">
        <f t="shared" si="6"/>
        <v>257.60000000000002</v>
      </c>
    </row>
    <row r="59" spans="2:10" x14ac:dyDescent="0.25">
      <c r="B59" s="21">
        <v>2272</v>
      </c>
      <c r="C59" s="23"/>
      <c r="D59" s="23"/>
      <c r="E59" s="24"/>
      <c r="F59" s="24"/>
      <c r="G59" s="24">
        <v>24.4</v>
      </c>
      <c r="H59" s="24">
        <v>24.4</v>
      </c>
      <c r="I59" s="24">
        <f t="shared" si="5"/>
        <v>24.4</v>
      </c>
      <c r="J59" s="24">
        <f t="shared" si="6"/>
        <v>24.4</v>
      </c>
    </row>
    <row r="60" spans="2:10" x14ac:dyDescent="0.25">
      <c r="B60" s="21">
        <v>2273</v>
      </c>
      <c r="C60" s="23"/>
      <c r="D60" s="23"/>
      <c r="E60" s="24"/>
      <c r="F60" s="24"/>
      <c r="G60" s="24">
        <v>662</v>
      </c>
      <c r="H60" s="24">
        <v>662</v>
      </c>
      <c r="I60" s="24">
        <f t="shared" si="5"/>
        <v>662</v>
      </c>
      <c r="J60" s="24">
        <f t="shared" si="6"/>
        <v>662</v>
      </c>
    </row>
    <row r="61" spans="2:10" x14ac:dyDescent="0.25">
      <c r="B61" s="21">
        <v>2281</v>
      </c>
      <c r="C61" s="23"/>
      <c r="D61" s="23"/>
      <c r="E61" s="24"/>
      <c r="F61" s="24"/>
      <c r="G61" s="24">
        <v>16531198.699999999</v>
      </c>
      <c r="H61" s="24">
        <v>16377227.800000001</v>
      </c>
      <c r="I61" s="24">
        <f t="shared" si="5"/>
        <v>16531198.699999999</v>
      </c>
      <c r="J61" s="24">
        <f t="shared" si="6"/>
        <v>16377227.800000001</v>
      </c>
    </row>
    <row r="62" spans="2:10" x14ac:dyDescent="0.25">
      <c r="B62" s="21">
        <v>2282</v>
      </c>
      <c r="C62" s="23"/>
      <c r="D62" s="23"/>
      <c r="E62" s="24"/>
      <c r="F62" s="24"/>
      <c r="G62" s="24">
        <v>5</v>
      </c>
      <c r="H62" s="24">
        <v>4.8</v>
      </c>
      <c r="I62" s="24">
        <f t="shared" si="5"/>
        <v>5</v>
      </c>
      <c r="J62" s="24">
        <f t="shared" si="6"/>
        <v>4.8</v>
      </c>
    </row>
    <row r="63" spans="2:10" x14ac:dyDescent="0.25">
      <c r="B63" s="21">
        <v>2610</v>
      </c>
      <c r="C63" s="23"/>
      <c r="D63" s="23"/>
      <c r="E63" s="24"/>
      <c r="F63" s="24"/>
      <c r="G63" s="24">
        <v>75120.399999999994</v>
      </c>
      <c r="H63" s="24">
        <v>28252.1</v>
      </c>
      <c r="I63" s="24">
        <f t="shared" si="5"/>
        <v>75120.399999999994</v>
      </c>
      <c r="J63" s="24">
        <f t="shared" si="6"/>
        <v>28252.1</v>
      </c>
    </row>
    <row r="64" spans="2:10" x14ac:dyDescent="0.25">
      <c r="B64" s="21">
        <v>2630</v>
      </c>
      <c r="C64" s="23"/>
      <c r="D64" s="23"/>
      <c r="E64" s="24"/>
      <c r="F64" s="24"/>
      <c r="G64" s="24">
        <v>1456.6</v>
      </c>
      <c r="H64" s="24">
        <v>393.3</v>
      </c>
      <c r="I64" s="24">
        <f t="shared" si="5"/>
        <v>1456.6</v>
      </c>
      <c r="J64" s="24">
        <f t="shared" si="6"/>
        <v>393.3</v>
      </c>
    </row>
    <row r="65" spans="2:10" x14ac:dyDescent="0.25">
      <c r="B65" s="21">
        <v>2800</v>
      </c>
      <c r="C65" s="23"/>
      <c r="D65" s="23"/>
      <c r="E65" s="24"/>
      <c r="F65" s="24"/>
      <c r="G65" s="24">
        <v>64.400000000000006</v>
      </c>
      <c r="H65" s="24">
        <v>0</v>
      </c>
      <c r="I65" s="24">
        <f t="shared" si="5"/>
        <v>64.400000000000006</v>
      </c>
      <c r="J65" s="24">
        <f t="shared" si="6"/>
        <v>0</v>
      </c>
    </row>
    <row r="66" spans="2:10" x14ac:dyDescent="0.25">
      <c r="B66" s="21">
        <v>3110</v>
      </c>
      <c r="C66" s="23"/>
      <c r="D66" s="23"/>
      <c r="E66" s="24"/>
      <c r="F66" s="24"/>
      <c r="G66" s="24">
        <v>10300</v>
      </c>
      <c r="H66" s="24">
        <v>10212</v>
      </c>
      <c r="I66" s="24">
        <f>E66+G66</f>
        <v>10300</v>
      </c>
      <c r="J66" s="24">
        <f t="shared" si="6"/>
        <v>10212</v>
      </c>
    </row>
    <row r="67" spans="2:10" x14ac:dyDescent="0.25">
      <c r="B67" s="21">
        <v>3120</v>
      </c>
      <c r="C67" s="23"/>
      <c r="D67" s="23"/>
      <c r="E67" s="24"/>
      <c r="F67" s="24"/>
      <c r="G67" s="24">
        <v>101276.4</v>
      </c>
      <c r="H67" s="24">
        <v>0</v>
      </c>
      <c r="I67" s="24">
        <f t="shared" si="5"/>
        <v>101276.4</v>
      </c>
      <c r="J67" s="24">
        <f t="shared" si="6"/>
        <v>0</v>
      </c>
    </row>
    <row r="68" spans="2:10" x14ac:dyDescent="0.25">
      <c r="B68" s="21">
        <v>3130</v>
      </c>
      <c r="C68" s="23"/>
      <c r="D68" s="23"/>
      <c r="E68" s="24"/>
      <c r="F68" s="24"/>
      <c r="G68" s="24">
        <v>2474648.4</v>
      </c>
      <c r="H68" s="24">
        <v>2247098</v>
      </c>
      <c r="I68" s="24">
        <f t="shared" si="5"/>
        <v>2474648.4</v>
      </c>
      <c r="J68" s="24">
        <f t="shared" si="6"/>
        <v>2247098</v>
      </c>
    </row>
    <row r="69" spans="2:10" hidden="1" x14ac:dyDescent="0.25">
      <c r="B69" s="21">
        <v>3160</v>
      </c>
      <c r="C69" s="23"/>
      <c r="D69" s="23"/>
      <c r="E69" s="24"/>
      <c r="F69" s="24"/>
      <c r="G69" s="24"/>
      <c r="H69" s="24"/>
      <c r="I69" s="24"/>
      <c r="J69" s="24"/>
    </row>
    <row r="70" spans="2:10" x14ac:dyDescent="0.25">
      <c r="B70" s="21">
        <v>3210</v>
      </c>
      <c r="C70" s="23"/>
      <c r="D70" s="23"/>
      <c r="E70" s="24"/>
      <c r="F70" s="24"/>
      <c r="G70" s="24">
        <v>10607054.9</v>
      </c>
      <c r="H70" s="24">
        <v>9180941.3000000007</v>
      </c>
      <c r="I70" s="24">
        <f t="shared" si="5"/>
        <v>10607054.9</v>
      </c>
      <c r="J70" s="24">
        <f t="shared" si="6"/>
        <v>9180941.3000000007</v>
      </c>
    </row>
    <row r="71" spans="2:10" ht="94.5" x14ac:dyDescent="0.25">
      <c r="B71" s="13">
        <v>3111030</v>
      </c>
      <c r="C71" s="14" t="s">
        <v>16</v>
      </c>
      <c r="D71" s="15" t="s">
        <v>18</v>
      </c>
      <c r="E71" s="16">
        <f t="shared" ref="E71:F71" si="7">E73+E75+E72+E74</f>
        <v>0</v>
      </c>
      <c r="F71" s="16">
        <f t="shared" si="7"/>
        <v>0</v>
      </c>
      <c r="G71" s="16">
        <f>G73+G75+G72+G74</f>
        <v>18517537.600000001</v>
      </c>
      <c r="H71" s="16">
        <f>H73+H75+H72+H74</f>
        <v>16595139</v>
      </c>
      <c r="I71" s="16">
        <f t="shared" ref="I71:J71" si="8">I73+I75+I72+I74</f>
        <v>18517537.600000001</v>
      </c>
      <c r="J71" s="16">
        <f t="shared" si="8"/>
        <v>16595139</v>
      </c>
    </row>
    <row r="72" spans="2:10" x14ac:dyDescent="0.25">
      <c r="B72" s="6">
        <v>2240</v>
      </c>
      <c r="C72" s="14"/>
      <c r="D72" s="15"/>
      <c r="E72" s="16"/>
      <c r="F72" s="16"/>
      <c r="G72" s="11">
        <v>67.5</v>
      </c>
      <c r="H72" s="11">
        <v>55.6</v>
      </c>
      <c r="I72" s="11">
        <f>E72+G72</f>
        <v>67.5</v>
      </c>
      <c r="J72" s="11">
        <f>F72+H72</f>
        <v>55.6</v>
      </c>
    </row>
    <row r="73" spans="2:10" x14ac:dyDescent="0.25">
      <c r="B73" s="6">
        <v>2410</v>
      </c>
      <c r="C73" s="12"/>
      <c r="D73" s="12"/>
      <c r="E73" s="11"/>
      <c r="F73" s="11"/>
      <c r="G73" s="11">
        <v>5286256.7</v>
      </c>
      <c r="H73" s="11">
        <v>4817546.5</v>
      </c>
      <c r="I73" s="11">
        <f t="shared" ref="I73:I75" si="9">E73+G73</f>
        <v>5286256.7</v>
      </c>
      <c r="J73" s="11">
        <f t="shared" ref="J73:J75" si="10">F73+H73</f>
        <v>4817546.5</v>
      </c>
    </row>
    <row r="74" spans="2:10" x14ac:dyDescent="0.25">
      <c r="B74" s="6">
        <v>2420</v>
      </c>
      <c r="C74" s="12"/>
      <c r="D74" s="12"/>
      <c r="E74" s="11"/>
      <c r="F74" s="11"/>
      <c r="G74" s="11"/>
      <c r="H74" s="11"/>
      <c r="I74" s="11">
        <f t="shared" si="9"/>
        <v>0</v>
      </c>
      <c r="J74" s="11">
        <f t="shared" si="10"/>
        <v>0</v>
      </c>
    </row>
    <row r="75" spans="2:10" x14ac:dyDescent="0.25">
      <c r="B75" s="6">
        <v>2800</v>
      </c>
      <c r="C75" s="12"/>
      <c r="D75" s="12"/>
      <c r="E75" s="11"/>
      <c r="F75" s="11"/>
      <c r="G75" s="11">
        <v>13231213.4</v>
      </c>
      <c r="H75" s="11">
        <v>11777536.9</v>
      </c>
      <c r="I75" s="11">
        <f t="shared" si="9"/>
        <v>13231213.4</v>
      </c>
      <c r="J75" s="11">
        <f t="shared" si="10"/>
        <v>11777536.9</v>
      </c>
    </row>
    <row r="76" spans="2:10" ht="124.5" customHeight="1" x14ac:dyDescent="0.25">
      <c r="B76" s="17">
        <v>3111700</v>
      </c>
      <c r="C76" s="18" t="s">
        <v>37</v>
      </c>
      <c r="D76" s="25" t="s">
        <v>24</v>
      </c>
      <c r="E76" s="20">
        <f>E77</f>
        <v>5000</v>
      </c>
      <c r="F76" s="20">
        <f>F77</f>
        <v>814.9</v>
      </c>
      <c r="G76" s="30">
        <f t="shared" ref="G76:H76" si="11">G77</f>
        <v>0</v>
      </c>
      <c r="H76" s="30">
        <f t="shared" si="11"/>
        <v>0</v>
      </c>
      <c r="I76" s="30">
        <f t="shared" ref="I76" si="12">I77</f>
        <v>5000</v>
      </c>
      <c r="J76" s="30">
        <f t="shared" ref="J76" si="13">J77</f>
        <v>814.9</v>
      </c>
    </row>
    <row r="77" spans="2:10" x14ac:dyDescent="0.25">
      <c r="B77" s="21">
        <v>3210</v>
      </c>
      <c r="C77" s="22"/>
      <c r="D77" s="23"/>
      <c r="E77" s="24">
        <v>5000</v>
      </c>
      <c r="F77" s="24">
        <v>814.9</v>
      </c>
      <c r="G77" s="24"/>
      <c r="H77" s="24"/>
      <c r="I77" s="24">
        <f t="shared" ref="I77:J95" si="14">E77+G77</f>
        <v>5000</v>
      </c>
      <c r="J77" s="24">
        <f t="shared" si="14"/>
        <v>814.9</v>
      </c>
    </row>
    <row r="78" spans="2:10" ht="205.5" customHeight="1" x14ac:dyDescent="0.25">
      <c r="B78" s="13">
        <v>3111320</v>
      </c>
      <c r="C78" s="14" t="s">
        <v>35</v>
      </c>
      <c r="D78" s="25" t="s">
        <v>26</v>
      </c>
      <c r="E78" s="30">
        <f>E79+E81</f>
        <v>0</v>
      </c>
      <c r="F78" s="30">
        <f t="shared" ref="F78" si="15">F79+F81</f>
        <v>0</v>
      </c>
      <c r="G78" s="30">
        <f>G79+G81+G80</f>
        <v>686699.70000000007</v>
      </c>
      <c r="H78" s="30">
        <f t="shared" ref="H78:J78" si="16">H79+H81+H80</f>
        <v>0</v>
      </c>
      <c r="I78" s="30">
        <f t="shared" si="16"/>
        <v>686699.70000000007</v>
      </c>
      <c r="J78" s="30">
        <f t="shared" si="16"/>
        <v>0</v>
      </c>
    </row>
    <row r="79" spans="2:10" x14ac:dyDescent="0.25">
      <c r="B79" s="21">
        <v>2281</v>
      </c>
      <c r="C79" s="14"/>
      <c r="D79" s="25"/>
      <c r="E79" s="24"/>
      <c r="F79" s="24"/>
      <c r="G79" s="24">
        <v>6377.9</v>
      </c>
      <c r="H79" s="24">
        <v>0</v>
      </c>
      <c r="I79" s="24">
        <f t="shared" ref="I79:J81" si="17">E79+G79</f>
        <v>6377.9</v>
      </c>
      <c r="J79" s="24">
        <f t="shared" si="17"/>
        <v>0</v>
      </c>
    </row>
    <row r="80" spans="2:10" x14ac:dyDescent="0.25">
      <c r="B80" s="21">
        <v>3160</v>
      </c>
      <c r="C80" s="14"/>
      <c r="D80" s="25"/>
      <c r="E80" s="24"/>
      <c r="F80" s="24"/>
      <c r="G80" s="24">
        <v>47714.3</v>
      </c>
      <c r="H80" s="24">
        <v>0</v>
      </c>
      <c r="I80" s="24">
        <f t="shared" si="17"/>
        <v>47714.3</v>
      </c>
      <c r="J80" s="24">
        <f t="shared" si="17"/>
        <v>0</v>
      </c>
    </row>
    <row r="81" spans="2:10" x14ac:dyDescent="0.25">
      <c r="B81" s="21">
        <v>3210</v>
      </c>
      <c r="C81" s="22"/>
      <c r="D81" s="23"/>
      <c r="E81" s="24"/>
      <c r="F81" s="24"/>
      <c r="G81" s="24">
        <v>632607.5</v>
      </c>
      <c r="H81" s="24">
        <v>0</v>
      </c>
      <c r="I81" s="24">
        <f t="shared" si="17"/>
        <v>632607.5</v>
      </c>
      <c r="J81" s="24">
        <f t="shared" si="17"/>
        <v>0</v>
      </c>
    </row>
    <row r="82" spans="2:10" ht="29.25" customHeight="1" x14ac:dyDescent="0.25">
      <c r="B82" s="13">
        <v>3111330</v>
      </c>
      <c r="C82" s="14" t="s">
        <v>35</v>
      </c>
      <c r="D82" s="25" t="s">
        <v>25</v>
      </c>
      <c r="E82" s="30">
        <v>0</v>
      </c>
      <c r="F82" s="30">
        <v>0</v>
      </c>
      <c r="G82" s="30">
        <f>G83+G84+G85</f>
        <v>17908000</v>
      </c>
      <c r="H82" s="30">
        <f>H83+H84+H85</f>
        <v>12229033</v>
      </c>
      <c r="I82" s="30">
        <f t="shared" si="14"/>
        <v>17908000</v>
      </c>
      <c r="J82" s="30">
        <f t="shared" si="14"/>
        <v>12229033</v>
      </c>
    </row>
    <row r="83" spans="2:10" x14ac:dyDescent="0.25">
      <c r="B83" s="21">
        <v>2281</v>
      </c>
      <c r="C83" s="22"/>
      <c r="D83" s="23"/>
      <c r="E83" s="24"/>
      <c r="F83" s="24"/>
      <c r="G83" s="24">
        <v>1487340.9</v>
      </c>
      <c r="H83" s="24">
        <v>1358458.3</v>
      </c>
      <c r="I83" s="24">
        <f t="shared" si="14"/>
        <v>1487340.9</v>
      </c>
      <c r="J83" s="24">
        <f t="shared" si="14"/>
        <v>1358458.3</v>
      </c>
    </row>
    <row r="84" spans="2:10" x14ac:dyDescent="0.25">
      <c r="B84" s="21">
        <v>2610</v>
      </c>
      <c r="C84" s="22"/>
      <c r="D84" s="23"/>
      <c r="E84" s="24"/>
      <c r="F84" s="24"/>
      <c r="G84" s="24">
        <v>204000</v>
      </c>
      <c r="H84" s="24">
        <v>45552.3</v>
      </c>
      <c r="I84" s="24">
        <f t="shared" si="14"/>
        <v>204000</v>
      </c>
      <c r="J84" s="24">
        <f t="shared" si="14"/>
        <v>45552.3</v>
      </c>
    </row>
    <row r="85" spans="2:10" x14ac:dyDescent="0.25">
      <c r="B85" s="21">
        <v>3210</v>
      </c>
      <c r="C85" s="22"/>
      <c r="D85" s="23"/>
      <c r="E85" s="24"/>
      <c r="F85" s="24"/>
      <c r="G85" s="24">
        <v>16216659.1</v>
      </c>
      <c r="H85" s="24">
        <v>10825022.4</v>
      </c>
      <c r="I85" s="24">
        <f t="shared" si="14"/>
        <v>16216659.1</v>
      </c>
      <c r="J85" s="24">
        <f t="shared" si="14"/>
        <v>10825022.4</v>
      </c>
    </row>
    <row r="86" spans="2:10" ht="40.5" customHeight="1" x14ac:dyDescent="0.25">
      <c r="B86" s="32">
        <v>3111340</v>
      </c>
      <c r="C86" s="14" t="s">
        <v>36</v>
      </c>
      <c r="D86" s="25" t="s">
        <v>27</v>
      </c>
      <c r="E86" s="30">
        <v>0</v>
      </c>
      <c r="F86" s="30">
        <v>0</v>
      </c>
      <c r="G86" s="30">
        <f>G87</f>
        <v>8500000</v>
      </c>
      <c r="H86" s="30">
        <f t="shared" ref="H86:J86" si="18">H87</f>
        <v>8280224.2000000002</v>
      </c>
      <c r="I86" s="30">
        <f t="shared" si="18"/>
        <v>8500000</v>
      </c>
      <c r="J86" s="30">
        <f t="shared" si="18"/>
        <v>8280224.2000000002</v>
      </c>
    </row>
    <row r="87" spans="2:10" x14ac:dyDescent="0.25">
      <c r="B87" s="21">
        <v>3210</v>
      </c>
      <c r="C87" s="22"/>
      <c r="D87" s="23"/>
      <c r="E87" s="24"/>
      <c r="F87" s="24"/>
      <c r="G87" s="24">
        <v>8500000</v>
      </c>
      <c r="H87" s="24">
        <v>8280224.2000000002</v>
      </c>
      <c r="I87" s="24">
        <f t="shared" si="14"/>
        <v>8500000</v>
      </c>
      <c r="J87" s="24">
        <f t="shared" si="14"/>
        <v>8280224.2000000002</v>
      </c>
    </row>
    <row r="88" spans="2:10" ht="81" x14ac:dyDescent="0.25">
      <c r="B88" s="13">
        <v>3111350</v>
      </c>
      <c r="C88" s="14" t="s">
        <v>37</v>
      </c>
      <c r="D88" s="25" t="s">
        <v>28</v>
      </c>
      <c r="E88" s="30">
        <v>0</v>
      </c>
      <c r="F88" s="30">
        <v>0</v>
      </c>
      <c r="G88" s="30">
        <f>G89</f>
        <v>18875280.899999999</v>
      </c>
      <c r="H88" s="30">
        <f t="shared" ref="H88:J88" si="19">H89</f>
        <v>13291190.699999999</v>
      </c>
      <c r="I88" s="30">
        <f t="shared" si="19"/>
        <v>18875280.899999999</v>
      </c>
      <c r="J88" s="30">
        <f t="shared" si="19"/>
        <v>13291190.699999999</v>
      </c>
    </row>
    <row r="89" spans="2:10" x14ac:dyDescent="0.25">
      <c r="B89" s="21">
        <v>3210</v>
      </c>
      <c r="C89" s="22"/>
      <c r="D89" s="23"/>
      <c r="E89" s="24"/>
      <c r="F89" s="24"/>
      <c r="G89" s="24">
        <v>18875280.899999999</v>
      </c>
      <c r="H89" s="24">
        <v>13291190.699999999</v>
      </c>
      <c r="I89" s="24">
        <f t="shared" si="14"/>
        <v>18875280.899999999</v>
      </c>
      <c r="J89" s="24">
        <f t="shared" si="14"/>
        <v>13291190.699999999</v>
      </c>
    </row>
    <row r="90" spans="2:10" ht="67.5" x14ac:dyDescent="0.25">
      <c r="B90" s="13">
        <v>3111360</v>
      </c>
      <c r="C90" s="14" t="s">
        <v>35</v>
      </c>
      <c r="D90" s="25" t="s">
        <v>29</v>
      </c>
      <c r="E90" s="30">
        <v>0</v>
      </c>
      <c r="F90" s="30">
        <v>0</v>
      </c>
      <c r="G90" s="30">
        <f>G91</f>
        <v>3556018.8</v>
      </c>
      <c r="H90" s="30">
        <f t="shared" ref="H90:J90" si="20">H91</f>
        <v>418590.6</v>
      </c>
      <c r="I90" s="30">
        <f t="shared" si="20"/>
        <v>3556018.8</v>
      </c>
      <c r="J90" s="30">
        <f t="shared" si="20"/>
        <v>418590.6</v>
      </c>
    </row>
    <row r="91" spans="2:10" x14ac:dyDescent="0.25">
      <c r="B91" s="21">
        <v>3210</v>
      </c>
      <c r="C91" s="22"/>
      <c r="D91" s="23"/>
      <c r="E91" s="24"/>
      <c r="F91" s="24"/>
      <c r="G91" s="24">
        <v>3556018.8</v>
      </c>
      <c r="H91" s="24">
        <v>418590.6</v>
      </c>
      <c r="I91" s="24">
        <f t="shared" si="14"/>
        <v>3556018.8</v>
      </c>
      <c r="J91" s="24">
        <f t="shared" si="14"/>
        <v>418590.6</v>
      </c>
    </row>
    <row r="92" spans="2:10" ht="54" x14ac:dyDescent="0.25">
      <c r="B92" s="13">
        <v>3111370</v>
      </c>
      <c r="C92" s="14" t="s">
        <v>35</v>
      </c>
      <c r="D92" s="25" t="s">
        <v>30</v>
      </c>
      <c r="E92" s="30">
        <v>0</v>
      </c>
      <c r="F92" s="30">
        <v>0</v>
      </c>
      <c r="G92" s="30">
        <f>G93</f>
        <v>3350117</v>
      </c>
      <c r="H92" s="30">
        <f t="shared" ref="H92:J92" si="21">H93</f>
        <v>559036.19999999995</v>
      </c>
      <c r="I92" s="30">
        <f t="shared" si="21"/>
        <v>3350117</v>
      </c>
      <c r="J92" s="30">
        <f t="shared" si="21"/>
        <v>559036.19999999995</v>
      </c>
    </row>
    <row r="93" spans="2:10" x14ac:dyDescent="0.25">
      <c r="B93" s="21">
        <v>3210</v>
      </c>
      <c r="C93" s="22"/>
      <c r="D93" s="23"/>
      <c r="E93" s="24"/>
      <c r="F93" s="24"/>
      <c r="G93" s="24">
        <v>3350117</v>
      </c>
      <c r="H93" s="24">
        <v>559036.19999999995</v>
      </c>
      <c r="I93" s="24">
        <f t="shared" si="14"/>
        <v>3350117</v>
      </c>
      <c r="J93" s="24">
        <f t="shared" si="14"/>
        <v>559036.19999999995</v>
      </c>
    </row>
    <row r="94" spans="2:10" ht="67.5" x14ac:dyDescent="0.25">
      <c r="B94" s="13">
        <v>3111380</v>
      </c>
      <c r="C94" s="14" t="s">
        <v>35</v>
      </c>
      <c r="D94" s="25" t="s">
        <v>31</v>
      </c>
      <c r="E94" s="30">
        <v>0</v>
      </c>
      <c r="F94" s="30">
        <v>0</v>
      </c>
      <c r="G94" s="30">
        <f>G95</f>
        <v>5970000</v>
      </c>
      <c r="H94" s="30">
        <f t="shared" ref="H94:J94" si="22">H95</f>
        <v>0</v>
      </c>
      <c r="I94" s="30">
        <f t="shared" si="22"/>
        <v>5970000</v>
      </c>
      <c r="J94" s="30">
        <f t="shared" si="22"/>
        <v>0</v>
      </c>
    </row>
    <row r="95" spans="2:10" x14ac:dyDescent="0.25">
      <c r="B95" s="21">
        <v>3210</v>
      </c>
      <c r="C95" s="22"/>
      <c r="D95" s="23"/>
      <c r="E95" s="24"/>
      <c r="F95" s="24"/>
      <c r="G95" s="24">
        <v>5970000</v>
      </c>
      <c r="H95" s="24">
        <v>0</v>
      </c>
      <c r="I95" s="24">
        <f t="shared" si="14"/>
        <v>5970000</v>
      </c>
      <c r="J95" s="24">
        <f t="shared" si="14"/>
        <v>0</v>
      </c>
    </row>
    <row r="96" spans="2:10" ht="69" customHeight="1" x14ac:dyDescent="0.25">
      <c r="B96" s="13">
        <v>3111390</v>
      </c>
      <c r="C96" s="14" t="s">
        <v>16</v>
      </c>
      <c r="D96" s="25" t="s">
        <v>32</v>
      </c>
      <c r="E96" s="20">
        <f t="shared" ref="E96:F96" si="23">E97</f>
        <v>0</v>
      </c>
      <c r="F96" s="20">
        <f t="shared" si="23"/>
        <v>0</v>
      </c>
      <c r="G96" s="20">
        <f>G97+G98</f>
        <v>916226</v>
      </c>
      <c r="H96" s="20">
        <f>H97+H98</f>
        <v>877923.5</v>
      </c>
      <c r="I96" s="20">
        <f t="shared" ref="I96:J96" si="24">E96+G96</f>
        <v>916226</v>
      </c>
      <c r="J96" s="20">
        <f t="shared" si="24"/>
        <v>877923.5</v>
      </c>
    </row>
    <row r="97" spans="2:10" x14ac:dyDescent="0.25">
      <c r="B97" s="21">
        <v>2240</v>
      </c>
      <c r="C97" s="23"/>
      <c r="D97" s="23"/>
      <c r="E97" s="24"/>
      <c r="F97" s="24"/>
      <c r="G97" s="24">
        <v>25847</v>
      </c>
      <c r="H97" s="24">
        <v>17263.900000000001</v>
      </c>
      <c r="I97" s="24">
        <f>E97+G97</f>
        <v>25847</v>
      </c>
      <c r="J97" s="24">
        <f>F97+H97</f>
        <v>17263.900000000001</v>
      </c>
    </row>
    <row r="98" spans="2:10" x14ac:dyDescent="0.25">
      <c r="B98" s="21">
        <v>3110</v>
      </c>
      <c r="C98" s="14"/>
      <c r="D98" s="23"/>
      <c r="E98" s="24"/>
      <c r="F98" s="24"/>
      <c r="G98" s="24">
        <v>890379</v>
      </c>
      <c r="H98" s="24">
        <v>860659.6</v>
      </c>
      <c r="I98" s="24">
        <f>E98+G98</f>
        <v>890379</v>
      </c>
      <c r="J98" s="24">
        <f>F98+H98</f>
        <v>860659.6</v>
      </c>
    </row>
    <row r="99" spans="2:10" ht="119.25" customHeight="1" x14ac:dyDescent="0.25">
      <c r="B99" s="13">
        <v>3111400</v>
      </c>
      <c r="C99" s="14" t="s">
        <v>35</v>
      </c>
      <c r="D99" s="25" t="s">
        <v>33</v>
      </c>
      <c r="E99" s="30">
        <f t="shared" ref="E99:F99" si="25">E100+E101</f>
        <v>0</v>
      </c>
      <c r="F99" s="30">
        <f t="shared" si="25"/>
        <v>0</v>
      </c>
      <c r="G99" s="30">
        <f>G100+G101</f>
        <v>7922510</v>
      </c>
      <c r="H99" s="30">
        <f t="shared" ref="H99:J99" si="26">H100+H101</f>
        <v>0</v>
      </c>
      <c r="I99" s="30">
        <f t="shared" si="26"/>
        <v>7922510</v>
      </c>
      <c r="J99" s="30">
        <f t="shared" si="26"/>
        <v>0</v>
      </c>
    </row>
    <row r="100" spans="2:10" x14ac:dyDescent="0.25">
      <c r="B100" s="29">
        <v>2240</v>
      </c>
      <c r="C100" s="14"/>
      <c r="D100" s="25"/>
      <c r="E100" s="24"/>
      <c r="F100" s="24"/>
      <c r="G100" s="24">
        <v>64717.4</v>
      </c>
      <c r="H100" s="24">
        <v>0</v>
      </c>
      <c r="I100" s="24">
        <f>E100+G100</f>
        <v>64717.4</v>
      </c>
      <c r="J100" s="24">
        <f>F100+H100</f>
        <v>0</v>
      </c>
    </row>
    <row r="101" spans="2:10" x14ac:dyDescent="0.25">
      <c r="B101" s="29">
        <v>3110</v>
      </c>
      <c r="C101" s="14"/>
      <c r="D101" s="25"/>
      <c r="E101" s="24"/>
      <c r="F101" s="24"/>
      <c r="G101" s="24">
        <v>7857792.5999999996</v>
      </c>
      <c r="H101" s="24">
        <v>0</v>
      </c>
      <c r="I101" s="24">
        <f>E101+G101</f>
        <v>7857792.5999999996</v>
      </c>
      <c r="J101" s="24">
        <f>F101+H101</f>
        <v>0</v>
      </c>
    </row>
    <row r="102" spans="2:10" ht="27" x14ac:dyDescent="0.25">
      <c r="B102" s="13">
        <v>3111600</v>
      </c>
      <c r="C102" s="14" t="s">
        <v>16</v>
      </c>
      <c r="D102" s="15" t="s">
        <v>19</v>
      </c>
      <c r="E102" s="16">
        <f t="shared" ref="E102:F102" si="27">E103</f>
        <v>0</v>
      </c>
      <c r="F102" s="16">
        <f t="shared" si="27"/>
        <v>0</v>
      </c>
      <c r="G102" s="16">
        <f>G103</f>
        <v>11386791</v>
      </c>
      <c r="H102" s="16">
        <f>H103</f>
        <v>0</v>
      </c>
      <c r="I102" s="16">
        <f t="shared" si="3"/>
        <v>11386791</v>
      </c>
      <c r="J102" s="16">
        <f t="shared" si="3"/>
        <v>0</v>
      </c>
    </row>
    <row r="103" spans="2:10" x14ac:dyDescent="0.25">
      <c r="B103" s="6">
        <v>4112</v>
      </c>
      <c r="C103" s="12"/>
      <c r="D103" s="12"/>
      <c r="E103" s="11"/>
      <c r="F103" s="11"/>
      <c r="G103" s="11">
        <v>11386791</v>
      </c>
      <c r="H103" s="11">
        <v>0</v>
      </c>
      <c r="I103" s="11">
        <f t="shared" si="3"/>
        <v>11386791</v>
      </c>
      <c r="J103" s="11">
        <f t="shared" si="3"/>
        <v>0</v>
      </c>
    </row>
    <row r="104" spans="2:10" ht="54" x14ac:dyDescent="0.25">
      <c r="B104" s="13">
        <v>3111610</v>
      </c>
      <c r="C104" s="14" t="s">
        <v>16</v>
      </c>
      <c r="D104" s="15" t="s">
        <v>20</v>
      </c>
      <c r="E104" s="16">
        <f t="shared" ref="E104:F104" si="28">E105+E106</f>
        <v>0</v>
      </c>
      <c r="F104" s="16">
        <f t="shared" si="28"/>
        <v>0</v>
      </c>
      <c r="G104" s="16">
        <f>G105+G106</f>
        <v>1502555.8</v>
      </c>
      <c r="H104" s="16">
        <f t="shared" ref="H104:J104" si="29">H105+H106</f>
        <v>1477083.4</v>
      </c>
      <c r="I104" s="16">
        <f t="shared" si="29"/>
        <v>1502555.8</v>
      </c>
      <c r="J104" s="16">
        <f t="shared" si="29"/>
        <v>1477083.4</v>
      </c>
    </row>
    <row r="105" spans="2:10" x14ac:dyDescent="0.25">
      <c r="B105" s="6">
        <v>2240</v>
      </c>
      <c r="C105" s="14"/>
      <c r="D105" s="15"/>
      <c r="E105" s="16"/>
      <c r="F105" s="16"/>
      <c r="G105" s="11">
        <v>26534.3</v>
      </c>
      <c r="H105" s="11">
        <v>1061.9000000000001</v>
      </c>
      <c r="I105" s="11">
        <f>E105+G105</f>
        <v>26534.3</v>
      </c>
      <c r="J105" s="11">
        <f>F105+H105</f>
        <v>1061.9000000000001</v>
      </c>
    </row>
    <row r="106" spans="2:10" x14ac:dyDescent="0.25">
      <c r="B106" s="6">
        <v>3210</v>
      </c>
      <c r="C106" s="12"/>
      <c r="D106" s="12"/>
      <c r="E106" s="11"/>
      <c r="F106" s="11"/>
      <c r="G106" s="11">
        <v>1476021.5</v>
      </c>
      <c r="H106" s="11">
        <v>1476021.5</v>
      </c>
      <c r="I106" s="11">
        <f>E106+G106</f>
        <v>1476021.5</v>
      </c>
      <c r="J106" s="11">
        <f>F106+H106</f>
        <v>1476021.5</v>
      </c>
    </row>
    <row r="107" spans="2:10" ht="54" x14ac:dyDescent="0.25">
      <c r="B107" s="13">
        <v>3111630</v>
      </c>
      <c r="C107" s="14" t="s">
        <v>16</v>
      </c>
      <c r="D107" s="19" t="s">
        <v>34</v>
      </c>
      <c r="E107" s="16">
        <f t="shared" ref="E107:G107" si="30">E108</f>
        <v>0</v>
      </c>
      <c r="F107" s="16">
        <f t="shared" si="30"/>
        <v>0</v>
      </c>
      <c r="G107" s="28">
        <f t="shared" si="30"/>
        <v>1115940</v>
      </c>
      <c r="H107" s="16">
        <f t="shared" ref="H107:J107" si="31">H108</f>
        <v>152304.29999999999</v>
      </c>
      <c r="I107" s="16">
        <f t="shared" si="31"/>
        <v>1115940</v>
      </c>
      <c r="J107" s="16">
        <f t="shared" si="31"/>
        <v>152304.29999999999</v>
      </c>
    </row>
    <row r="108" spans="2:10" x14ac:dyDescent="0.25">
      <c r="B108" s="21">
        <v>4112</v>
      </c>
      <c r="C108" s="18"/>
      <c r="D108" s="19"/>
      <c r="E108" s="24"/>
      <c r="F108" s="20"/>
      <c r="G108" s="24">
        <v>1115940</v>
      </c>
      <c r="H108" s="24">
        <v>152304.29999999999</v>
      </c>
      <c r="I108" s="24">
        <f>E108+G108</f>
        <v>1115940</v>
      </c>
      <c r="J108" s="24">
        <f>F108+H108</f>
        <v>152304.29999999999</v>
      </c>
    </row>
  </sheetData>
  <mergeCells count="15">
    <mergeCell ref="I8:J8"/>
    <mergeCell ref="B8:B9"/>
    <mergeCell ref="C8:C9"/>
    <mergeCell ref="D8:D9"/>
    <mergeCell ref="E8:F8"/>
    <mergeCell ref="G8:H8"/>
    <mergeCell ref="J11:J12"/>
    <mergeCell ref="B12:D12"/>
    <mergeCell ref="B36:D36"/>
    <mergeCell ref="B11:D11"/>
    <mergeCell ref="E11:E12"/>
    <mergeCell ref="F11:F12"/>
    <mergeCell ref="G11:G12"/>
    <mergeCell ref="H11:H12"/>
    <mergeCell ref="I11:I12"/>
  </mergeCells>
  <pageMargins left="0.35433070866141736" right="0.23622047244094491" top="0.35433070866141736" bottom="1.1417322834645669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zoomScaleNormal="100" workbookViewId="0">
      <pane xSplit="2" ySplit="9" topLeftCell="C10" activePane="bottomRight" state="frozen"/>
      <selection activeCell="P20" sqref="P20"/>
      <selection pane="topRight" activeCell="P20" sqref="P20"/>
      <selection pane="bottomLeft" activeCell="P20" sqref="P20"/>
      <selection pane="bottomRight" activeCell="E14" sqref="E14"/>
    </sheetView>
  </sheetViews>
  <sheetFormatPr defaultRowHeight="15" x14ac:dyDescent="0.25"/>
  <cols>
    <col min="1" max="1" width="4.85546875" customWidth="1"/>
    <col min="2" max="2" width="16.7109375" customWidth="1"/>
    <col min="3" max="3" width="11.7109375" customWidth="1"/>
    <col min="4" max="4" width="33.28515625" customWidth="1"/>
    <col min="5" max="5" width="12.7109375" customWidth="1"/>
    <col min="6" max="6" width="12.140625" customWidth="1"/>
    <col min="7" max="7" width="12.85546875" customWidth="1"/>
    <col min="8" max="8" width="12.7109375" customWidth="1"/>
    <col min="9" max="10" width="12.5703125" customWidth="1"/>
    <col min="11" max="11" width="11.28515625" bestFit="1" customWidth="1"/>
    <col min="14" max="14" width="14.140625" customWidth="1"/>
    <col min="15" max="15" width="11.42578125" bestFit="1" customWidth="1"/>
  </cols>
  <sheetData>
    <row r="1" spans="2:11" ht="18.75" x14ac:dyDescent="0.25">
      <c r="E1" s="1" t="s">
        <v>0</v>
      </c>
    </row>
    <row r="2" spans="2:11" ht="18.75" x14ac:dyDescent="0.25">
      <c r="E2" s="1" t="s">
        <v>1</v>
      </c>
    </row>
    <row r="3" spans="2:11" ht="18.75" x14ac:dyDescent="0.25">
      <c r="E3" s="1" t="s">
        <v>2</v>
      </c>
    </row>
    <row r="4" spans="2:11" ht="18.75" x14ac:dyDescent="0.25">
      <c r="E4" s="2" t="s">
        <v>39</v>
      </c>
    </row>
    <row r="5" spans="2:11" ht="9.6" customHeight="1" x14ac:dyDescent="0.25">
      <c r="E5" s="3" t="s">
        <v>3</v>
      </c>
    </row>
    <row r="6" spans="2:11" ht="18.75" x14ac:dyDescent="0.25">
      <c r="E6" s="4" t="s">
        <v>23</v>
      </c>
    </row>
    <row r="7" spans="2:11" x14ac:dyDescent="0.25">
      <c r="I7" s="5" t="s">
        <v>4</v>
      </c>
    </row>
    <row r="8" spans="2:11" ht="35.450000000000003" customHeight="1" x14ac:dyDescent="0.25">
      <c r="B8" s="42" t="s">
        <v>5</v>
      </c>
      <c r="C8" s="43" t="s">
        <v>6</v>
      </c>
      <c r="D8" s="42" t="s">
        <v>7</v>
      </c>
      <c r="E8" s="42" t="s">
        <v>8</v>
      </c>
      <c r="F8" s="42"/>
      <c r="G8" s="42" t="s">
        <v>9</v>
      </c>
      <c r="H8" s="42"/>
      <c r="I8" s="42" t="s">
        <v>10</v>
      </c>
      <c r="J8" s="42"/>
    </row>
    <row r="9" spans="2:11" ht="112.9" customHeight="1" x14ac:dyDescent="0.25">
      <c r="B9" s="42"/>
      <c r="C9" s="43"/>
      <c r="D9" s="42"/>
      <c r="E9" s="6" t="s">
        <v>22</v>
      </c>
      <c r="F9" s="6" t="s">
        <v>11</v>
      </c>
      <c r="G9" s="6" t="s">
        <v>12</v>
      </c>
      <c r="H9" s="6" t="s">
        <v>11</v>
      </c>
      <c r="I9" s="6" t="s">
        <v>12</v>
      </c>
      <c r="J9" s="6" t="s">
        <v>11</v>
      </c>
    </row>
    <row r="10" spans="2:11" ht="15.6" customHeight="1" x14ac:dyDescent="0.25"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</row>
    <row r="11" spans="2:11" ht="28.15" customHeight="1" x14ac:dyDescent="0.25">
      <c r="B11" s="38" t="s">
        <v>13</v>
      </c>
      <c r="C11" s="39"/>
      <c r="D11" s="40"/>
      <c r="E11" s="44">
        <f t="shared" ref="E11:F11" si="0">SUM(E13:E14)</f>
        <v>0</v>
      </c>
      <c r="F11" s="44">
        <f t="shared" si="0"/>
        <v>0</v>
      </c>
      <c r="G11" s="44">
        <f>SUM(G13:G14)</f>
        <v>16022992.1</v>
      </c>
      <c r="H11" s="44">
        <f>SUM(H13:H14)</f>
        <v>16022992.1</v>
      </c>
      <c r="I11" s="44">
        <f>SUM(I13:I14)</f>
        <v>16022992.1</v>
      </c>
      <c r="J11" s="44">
        <f>SUM(J13:J14)</f>
        <v>16022992.1</v>
      </c>
      <c r="K11" s="8"/>
    </row>
    <row r="12" spans="2:11" ht="14.45" customHeight="1" x14ac:dyDescent="0.25">
      <c r="B12" s="34" t="s">
        <v>14</v>
      </c>
      <c r="C12" s="35"/>
      <c r="D12" s="36"/>
      <c r="E12" s="44"/>
      <c r="F12" s="44"/>
      <c r="G12" s="44"/>
      <c r="H12" s="44"/>
      <c r="I12" s="44"/>
      <c r="J12" s="44"/>
    </row>
    <row r="13" spans="2:11" x14ac:dyDescent="0.25">
      <c r="B13" s="6">
        <v>2620</v>
      </c>
      <c r="C13" s="12"/>
      <c r="D13" s="12"/>
      <c r="E13" s="11"/>
      <c r="F13" s="11"/>
      <c r="G13" s="11">
        <f>G17</f>
        <v>7738214</v>
      </c>
      <c r="H13" s="11">
        <f>H17</f>
        <v>7738214</v>
      </c>
      <c r="I13" s="11">
        <f t="shared" ref="I13:J14" si="1">E13+G13</f>
        <v>7738214</v>
      </c>
      <c r="J13" s="11">
        <f t="shared" si="1"/>
        <v>7738214</v>
      </c>
    </row>
    <row r="14" spans="2:11" x14ac:dyDescent="0.25">
      <c r="B14" s="6">
        <v>3220</v>
      </c>
      <c r="C14" s="12"/>
      <c r="D14" s="12"/>
      <c r="E14" s="11"/>
      <c r="F14" s="11"/>
      <c r="G14" s="11">
        <f>G18</f>
        <v>8284778.0999999996</v>
      </c>
      <c r="H14" s="11">
        <f>H18</f>
        <v>8284778.0999999996</v>
      </c>
      <c r="I14" s="11">
        <f t="shared" si="1"/>
        <v>8284778.0999999996</v>
      </c>
      <c r="J14" s="11">
        <f t="shared" si="1"/>
        <v>8284778.0999999996</v>
      </c>
    </row>
    <row r="15" spans="2:11" ht="16.899999999999999" customHeight="1" x14ac:dyDescent="0.25">
      <c r="B15" s="37" t="s">
        <v>15</v>
      </c>
      <c r="C15" s="37"/>
      <c r="D15" s="37"/>
      <c r="E15" s="11"/>
      <c r="F15" s="11"/>
      <c r="G15" s="11"/>
      <c r="H15" s="11"/>
      <c r="I15" s="11"/>
      <c r="J15" s="11"/>
    </row>
    <row r="16" spans="2:11" ht="124.15" customHeight="1" x14ac:dyDescent="0.25">
      <c r="B16" s="13">
        <v>3131090</v>
      </c>
      <c r="C16" s="14" t="s">
        <v>16</v>
      </c>
      <c r="D16" s="15" t="s">
        <v>21</v>
      </c>
      <c r="E16" s="16"/>
      <c r="F16" s="16"/>
      <c r="G16" s="16">
        <f>SUM(G17:G18)</f>
        <v>16022992.1</v>
      </c>
      <c r="H16" s="20">
        <f>SUM(H17:H18)</f>
        <v>16022992.1</v>
      </c>
      <c r="I16" s="16">
        <f t="shared" ref="I16:J16" si="2">E16+G16</f>
        <v>16022992.1</v>
      </c>
      <c r="J16" s="16">
        <f t="shared" si="2"/>
        <v>16022992.1</v>
      </c>
    </row>
    <row r="17" spans="2:10" x14ac:dyDescent="0.25">
      <c r="B17" s="6">
        <v>2620</v>
      </c>
      <c r="C17" s="12"/>
      <c r="D17" s="12"/>
      <c r="E17" s="11"/>
      <c r="F17" s="11"/>
      <c r="G17" s="11">
        <v>7738214</v>
      </c>
      <c r="H17" s="24">
        <v>7738214</v>
      </c>
      <c r="I17" s="11">
        <f>E17+G17</f>
        <v>7738214</v>
      </c>
      <c r="J17" s="11">
        <f>F17+H17</f>
        <v>7738214</v>
      </c>
    </row>
    <row r="18" spans="2:10" x14ac:dyDescent="0.25">
      <c r="B18" s="6">
        <v>3220</v>
      </c>
      <c r="C18" s="12"/>
      <c r="D18" s="12"/>
      <c r="E18" s="11"/>
      <c r="F18" s="11"/>
      <c r="G18" s="11">
        <v>8284778.0999999996</v>
      </c>
      <c r="H18" s="24">
        <v>8284778.0999999996</v>
      </c>
      <c r="I18" s="11">
        <f>E18+G18</f>
        <v>8284778.0999999996</v>
      </c>
      <c r="J18" s="11">
        <f>F18+H18</f>
        <v>8284778.0999999996</v>
      </c>
    </row>
  </sheetData>
  <mergeCells count="15">
    <mergeCell ref="I8:J8"/>
    <mergeCell ref="B8:B9"/>
    <mergeCell ref="C8:C9"/>
    <mergeCell ref="D8:D9"/>
    <mergeCell ref="E8:F8"/>
    <mergeCell ref="G8:H8"/>
    <mergeCell ref="J11:J12"/>
    <mergeCell ref="B12:D12"/>
    <mergeCell ref="B15:D15"/>
    <mergeCell ref="B11:D11"/>
    <mergeCell ref="E11:E12"/>
    <mergeCell ref="F11:F12"/>
    <mergeCell ref="G11:G12"/>
    <mergeCell ref="H11:H12"/>
    <mergeCell ref="I11:I12"/>
  </mergeCells>
  <pageMargins left="0.6692913385826772" right="0.35433070866141736" top="0.35433070866141736" bottom="0.31496062992125984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кодами (311)</vt:lpstr>
      <vt:lpstr>за кодами (313)</vt:lpstr>
      <vt:lpstr>'за кодами (311)'!Заголовки_для_печати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Бєлкіна Тетяна Борисівна</cp:lastModifiedBy>
  <cp:lastPrinted>2024-02-21T14:09:10Z</cp:lastPrinted>
  <dcterms:created xsi:type="dcterms:W3CDTF">2019-03-06T14:02:14Z</dcterms:created>
  <dcterms:modified xsi:type="dcterms:W3CDTF">2024-03-05T15:32:21Z</dcterms:modified>
</cp:coreProperties>
</file>